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2300-МТИТС" sheetId="1" r:id="rId1"/>
  </sheets>
  <externalReferences>
    <externalReference r:id="rId4"/>
  </externalReferences>
  <definedNames>
    <definedName name="_c">NA()</definedName>
    <definedName name="A">#REF!</definedName>
    <definedName name="B">#REF!</definedName>
    <definedName name="C_">NA()</definedName>
    <definedName name="E">#REF!</definedName>
    <definedName name="F">#REF!</definedName>
  </definedNames>
  <calcPr fullCalcOnLoad="1"/>
</workbook>
</file>

<file path=xl/sharedStrings.xml><?xml version="1.0" encoding="utf-8"?>
<sst xmlns="http://schemas.openxmlformats.org/spreadsheetml/2006/main" count="78" uniqueCount="38">
  <si>
    <t>Бюджет на Министерство на тренспорта, информационните технологии и съобщенията за 2014 г. по програми</t>
  </si>
  <si>
    <t>(в лева)</t>
  </si>
  <si>
    <t>№</t>
  </si>
  <si>
    <t xml:space="preserve">Сума </t>
  </si>
  <si>
    <t>ДВ брой: 109, от дата 20.12.2013 г. </t>
  </si>
  <si>
    <t>Закон за държавния бюджет на Република България за 2014 г.</t>
  </si>
  <si>
    <t>Чл. 22. (1) Приема бюджета на Министерството на транспорта, информационните технологии и съобщенията за 2014 г., както следва:</t>
  </si>
  <si>
    <t>Общо:</t>
  </si>
  <si>
    <t>(2) Утвърждава разпределение на разходите по ал. 1 по области на политики и бюджетни програми, както следва:</t>
  </si>
  <si>
    <t>Наименование на областта на политика/бюджетната програма</t>
  </si>
  <si>
    <t>Сума (хил. лв.)</t>
  </si>
  <si>
    <t>Разходи</t>
  </si>
  <si>
    <t>Политика в областта на транспорта, информационните технологии и съобщенията (общо), в т.ч.:</t>
  </si>
  <si>
    <t>1.1.</t>
  </si>
  <si>
    <t>Бюджетна програма „Развитие на транспорта и осигуряване на безопасност, сигурност и екологосъобразност“</t>
  </si>
  <si>
    <t>Програма №</t>
  </si>
  <si>
    <t>1.2.</t>
  </si>
  <si>
    <t>Бюджетна програма „Развитие на информационните технологии и съобщенията“</t>
  </si>
  <si>
    <t>Бюджетна програма „Административно обслужване, медицинска и психологическа експертиза“</t>
  </si>
  <si>
    <t>Всичко:</t>
  </si>
  <si>
    <t>Разпределение на ведомствените и администрираните разходи по програми за 2014 г.</t>
  </si>
  <si>
    <t>(лева)</t>
  </si>
  <si>
    <t>Разходи по програмата</t>
  </si>
  <si>
    <t>I.Общо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</si>
  <si>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</si>
  <si>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</si>
  <si>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</si>
  <si>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</si>
  <si>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II.Администрирани разходни параграфи по бюджета</t>
  </si>
  <si>
    <t>ІІІ.Общо разходи (I+II)</t>
  </si>
  <si>
    <t>Ведомствени и администрирани разходи по бюджета за 2014 г.  - общо</t>
  </si>
  <si>
    <t>Разходи по програмите на Министерство на транспорта, информационните технологии и съобщенията - общо</t>
  </si>
  <si>
    <t>Наименование на областта на политика / бюджетната програма</t>
  </si>
  <si>
    <t>Сума
(в лева)</t>
  </si>
  <si>
    <t>3 …..</t>
  </si>
  <si>
    <t>2.</t>
  </si>
  <si>
    <t xml:space="preserve">1. Субсидии за нефинансови предприятия - Субсидии за превоз на пътници на територията на Република България с железопътен транспорт по дългосрочен договор за извършване на обществени превозни услуги в областта на железопътния транспорт на територията на Република България.           </t>
  </si>
  <si>
    <t xml:space="preserve">1. Субсидии за нефинансови предприятия - Субсидии за компенсиране на несправедливата финансова тежест от извършване на универсалната пощенска услуга по Закона за пощенските услуги.                             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</si>
</sst>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_)"/>
    <numFmt numFmtId="165" formatCode="#,##0.0"/>
    <numFmt numFmtId="166" formatCode="[Blue]#,##0;[Red]\-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24">
    <font>
      <sz val="10"/>
      <name val="Arial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5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55" applyFont="1" applyFill="1" applyBorder="1" applyAlignment="1">
      <alignment vertical="center" wrapText="1"/>
      <protection/>
    </xf>
    <xf numFmtId="165" fontId="5" fillId="0" borderId="8" xfId="55" applyNumberFormat="1" applyFont="1" applyFill="1" applyBorder="1" applyAlignment="1">
      <alignment horizontal="right" vertical="center" wrapText="1"/>
      <protection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55" applyFont="1" applyFill="1" applyBorder="1" applyAlignment="1">
      <alignment horizontal="left" vertical="center" wrapText="1" inden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right" vertical="center" wrapText="1" indent="1"/>
    </xf>
    <xf numFmtId="166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 indent="1"/>
    </xf>
    <xf numFmtId="3" fontId="3" fillId="0" borderId="15" xfId="0" applyNumberFormat="1" applyFont="1" applyFill="1" applyBorder="1" applyAlignment="1">
      <alignment horizontal="right" wrapText="1" indent="1"/>
    </xf>
    <xf numFmtId="0" fontId="4" fillId="0" borderId="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3" fontId="2" fillId="0" borderId="18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2" fillId="0" borderId="20" xfId="0" applyNumberFormat="1" applyFont="1" applyFill="1" applyBorder="1" applyAlignment="1">
      <alignment vertical="top" wrapText="1"/>
    </xf>
    <xf numFmtId="3" fontId="2" fillId="0" borderId="20" xfId="0" applyNumberFormat="1" applyFont="1" applyFill="1" applyBorder="1" applyAlignment="1">
      <alignment horizontal="right" vertical="top" wrapText="1" indent="1"/>
    </xf>
    <xf numFmtId="3" fontId="6" fillId="0" borderId="21" xfId="0" applyNumberFormat="1" applyFont="1" applyFill="1" applyBorder="1" applyAlignment="1">
      <alignment vertical="top" wrapText="1"/>
    </xf>
    <xf numFmtId="3" fontId="3" fillId="0" borderId="21" xfId="0" applyNumberFormat="1" applyFont="1" applyFill="1" applyBorder="1" applyAlignment="1">
      <alignment horizontal="right" vertical="top" wrapText="1" indent="1"/>
    </xf>
    <xf numFmtId="3" fontId="3" fillId="0" borderId="21" xfId="0" applyNumberFormat="1" applyFont="1" applyFill="1" applyBorder="1" applyAlignment="1">
      <alignment vertical="top" wrapText="1"/>
    </xf>
    <xf numFmtId="3" fontId="2" fillId="0" borderId="21" xfId="0" applyNumberFormat="1" applyFont="1" applyFill="1" applyBorder="1" applyAlignment="1">
      <alignment vertical="top" wrapText="1"/>
    </xf>
    <xf numFmtId="3" fontId="2" fillId="0" borderId="21" xfId="0" applyNumberFormat="1" applyFont="1" applyFill="1" applyBorder="1" applyAlignment="1">
      <alignment horizontal="right" vertical="top" wrapText="1" indent="1"/>
    </xf>
    <xf numFmtId="3" fontId="6" fillId="0" borderId="21" xfId="0" applyNumberFormat="1" applyFont="1" applyFill="1" applyBorder="1" applyAlignment="1" applyProtection="1">
      <alignment horizontal="left" vertical="top" wrapText="1" indent="1"/>
      <protection/>
    </xf>
    <xf numFmtId="3" fontId="3" fillId="0" borderId="21" xfId="0" applyNumberFormat="1" applyFont="1" applyFill="1" applyBorder="1" applyAlignment="1" applyProtection="1">
      <alignment horizontal="right" vertical="top" wrapText="1" indent="1"/>
      <protection/>
    </xf>
    <xf numFmtId="3" fontId="2" fillId="0" borderId="22" xfId="0" applyNumberFormat="1" applyFont="1" applyFill="1" applyBorder="1" applyAlignment="1">
      <alignment vertical="top" wrapText="1"/>
    </xf>
    <xf numFmtId="3" fontId="2" fillId="0" borderId="22" xfId="0" applyNumberFormat="1" applyFont="1" applyFill="1" applyBorder="1" applyAlignment="1">
      <alignment horizontal="right" vertical="top" wrapText="1" indent="1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Alignment="1">
      <alignment horizontal="right" inden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2" fillId="0" borderId="26" xfId="0" applyNumberFormat="1" applyFont="1" applyFill="1" applyBorder="1" applyAlignment="1" applyProtection="1">
      <alignment horizontal="right" wrapText="1" indent="1"/>
      <protection locked="0"/>
    </xf>
    <xf numFmtId="3" fontId="3" fillId="0" borderId="21" xfId="0" applyNumberFormat="1" applyFont="1" applyFill="1" applyBorder="1" applyAlignment="1" applyProtection="1">
      <alignment horizontal="right" vertical="top" wrapText="1" indent="1"/>
      <protection locked="0"/>
    </xf>
    <xf numFmtId="3" fontId="3" fillId="0" borderId="21" xfId="0" applyNumberFormat="1" applyFont="1" applyFill="1" applyBorder="1" applyAlignment="1" applyProtection="1">
      <alignment horizontal="left" vertical="top" wrapText="1" indent="1"/>
      <protection locked="0"/>
    </xf>
    <xf numFmtId="3" fontId="3" fillId="0" borderId="21" xfId="0" applyNumberFormat="1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Marinova\Local%20Settings\Temporary%20Internet%20Files\OLK1EC\home\karaslavov\Escritorio\&#1047;&#1072;%20&#1055;&#1052;&#1057;%20&#1087;&#1088;&#1080;&#1083;%202\Pril1-2013-MV-pro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2300-МТИТС">
    <tabColor indexed="53"/>
  </sheetPr>
  <dimension ref="A1:H92"/>
  <sheetViews>
    <sheetView showZeros="0" tabSelected="1" zoomScale="85" zoomScaleNormal="85" zoomScalePageLayoutView="0" workbookViewId="0" topLeftCell="A1">
      <selection activeCell="G21" sqref="G21"/>
    </sheetView>
  </sheetViews>
  <sheetFormatPr defaultColWidth="9.140625" defaultRowHeight="12.75"/>
  <cols>
    <col min="1" max="1" width="18.57421875" style="0" customWidth="1"/>
    <col min="2" max="2" width="81.7109375" style="0" customWidth="1"/>
    <col min="3" max="3" width="16.57421875" style="1" customWidth="1"/>
    <col min="4" max="4" width="12.421875" style="0" customWidth="1"/>
    <col min="5" max="5" width="3.28125" style="0" customWidth="1"/>
    <col min="6" max="6" width="5.421875" style="0" customWidth="1"/>
    <col min="7" max="7" width="57.00390625" style="0" customWidth="1"/>
    <col min="8" max="8" width="9.421875" style="0" bestFit="1" customWidth="1"/>
  </cols>
  <sheetData>
    <row r="1" spans="1:3" ht="14.25" customHeight="1">
      <c r="A1" s="47" t="s">
        <v>0</v>
      </c>
      <c r="B1" s="47"/>
      <c r="C1" s="47"/>
    </row>
    <row r="2" spans="1:3" ht="14.25">
      <c r="A2" s="2"/>
      <c r="B2" s="2"/>
      <c r="C2" s="3"/>
    </row>
    <row r="3" spans="1:3" ht="14.25" customHeight="1">
      <c r="A3" s="4"/>
      <c r="B3" s="4"/>
      <c r="C3" s="5"/>
    </row>
    <row r="4" spans="1:3" ht="14.25">
      <c r="A4" s="48" t="s">
        <v>11</v>
      </c>
      <c r="B4" s="48"/>
      <c r="C4" s="48"/>
    </row>
    <row r="5" spans="1:3" ht="15.75" thickBot="1">
      <c r="A5" s="4"/>
      <c r="B5" s="4"/>
      <c r="C5" s="3" t="s">
        <v>1</v>
      </c>
    </row>
    <row r="6" spans="1:3" ht="29.25" thickBot="1">
      <c r="A6" s="39" t="s">
        <v>15</v>
      </c>
      <c r="B6" s="40" t="s">
        <v>32</v>
      </c>
      <c r="C6" s="41" t="s">
        <v>33</v>
      </c>
    </row>
    <row r="7" spans="1:4" ht="28.5">
      <c r="A7" s="13"/>
      <c r="B7" s="14" t="str">
        <f>+G16</f>
        <v>Политика в областта на транспорта, информационните технологии и съобщенията (общо), в т.ч.:</v>
      </c>
      <c r="C7" s="15">
        <f>+C8+C9</f>
        <v>234417800</v>
      </c>
      <c r="D7" s="16">
        <f>+C7-H16*1000</f>
        <v>0</v>
      </c>
    </row>
    <row r="8" spans="1:4" ht="32.25" customHeight="1">
      <c r="A8" s="17">
        <v>1</v>
      </c>
      <c r="B8" s="18" t="s">
        <v>14</v>
      </c>
      <c r="C8" s="19">
        <v>205688200</v>
      </c>
      <c r="D8" s="16">
        <f>+C8-H17*1000</f>
        <v>0</v>
      </c>
    </row>
    <row r="9" spans="1:6" ht="15">
      <c r="A9" s="17">
        <v>2</v>
      </c>
      <c r="B9" s="18" t="s">
        <v>17</v>
      </c>
      <c r="C9" s="19">
        <v>28729600</v>
      </c>
      <c r="D9" s="16">
        <f>+C9-H18*1000</f>
        <v>0</v>
      </c>
      <c r="F9" t="s">
        <v>4</v>
      </c>
    </row>
    <row r="10" spans="1:6" ht="30">
      <c r="A10" s="17">
        <v>3</v>
      </c>
      <c r="B10" s="42" t="s">
        <v>18</v>
      </c>
      <c r="C10" s="19">
        <v>13686300</v>
      </c>
      <c r="D10" s="16">
        <f>+C10-H19*1000</f>
        <v>0</v>
      </c>
      <c r="F10" t="s">
        <v>5</v>
      </c>
    </row>
    <row r="11" spans="1:4" ht="15.75" thickBot="1">
      <c r="A11" s="21"/>
      <c r="B11" s="22" t="s">
        <v>7</v>
      </c>
      <c r="C11" s="43">
        <f>+C10+C7</f>
        <v>248104100</v>
      </c>
      <c r="D11" s="16">
        <f>+C11-H20*1000</f>
        <v>0</v>
      </c>
    </row>
    <row r="12" spans="1:3" ht="15">
      <c r="A12" s="4"/>
      <c r="B12" s="4"/>
      <c r="C12" s="16">
        <f>+C11-C91</f>
        <v>0</v>
      </c>
    </row>
    <row r="13" spans="1:6" ht="14.25">
      <c r="A13" s="49" t="s">
        <v>20</v>
      </c>
      <c r="B13" s="49"/>
      <c r="C13" s="49"/>
      <c r="F13" t="s">
        <v>6</v>
      </c>
    </row>
    <row r="14" spans="1:6" ht="15.75" thickBot="1">
      <c r="A14" s="4"/>
      <c r="B14" s="4"/>
      <c r="C14" s="5"/>
      <c r="F14" t="s">
        <v>8</v>
      </c>
    </row>
    <row r="15" spans="1:8" ht="34.5" customHeight="1" thickBot="1">
      <c r="A15" s="4"/>
      <c r="B15" s="37" t="s">
        <v>14</v>
      </c>
      <c r="C15" s="23" t="s">
        <v>21</v>
      </c>
      <c r="F15" s="6" t="s">
        <v>2</v>
      </c>
      <c r="G15" s="6" t="s">
        <v>9</v>
      </c>
      <c r="H15" s="7" t="s">
        <v>10</v>
      </c>
    </row>
    <row r="16" spans="1:8" ht="26.25" customHeight="1" thickBot="1">
      <c r="A16" s="4"/>
      <c r="B16" s="24" t="s">
        <v>22</v>
      </c>
      <c r="C16" s="23" t="s">
        <v>3</v>
      </c>
      <c r="F16" s="8">
        <v>1</v>
      </c>
      <c r="G16" s="9" t="s">
        <v>12</v>
      </c>
      <c r="H16" s="10">
        <v>234417.8</v>
      </c>
    </row>
    <row r="17" spans="1:8" ht="25.5">
      <c r="A17" s="25"/>
      <c r="B17" s="26" t="s">
        <v>23</v>
      </c>
      <c r="C17" s="27">
        <f>+SUM(C19:C21)</f>
        <v>25813200</v>
      </c>
      <c r="F17" s="11" t="s">
        <v>13</v>
      </c>
      <c r="G17" s="12" t="s">
        <v>14</v>
      </c>
      <c r="H17" s="10">
        <v>205688.2</v>
      </c>
    </row>
    <row r="18" spans="1:8" ht="25.5">
      <c r="A18" s="25"/>
      <c r="B18" s="28" t="s">
        <v>24</v>
      </c>
      <c r="C18" s="29"/>
      <c r="F18" s="11" t="s">
        <v>16</v>
      </c>
      <c r="G18" s="12" t="s">
        <v>17</v>
      </c>
      <c r="H18" s="10">
        <v>28729.6</v>
      </c>
    </row>
    <row r="19" spans="1:8" ht="25.5">
      <c r="A19" s="25"/>
      <c r="B19" s="30" t="s">
        <v>25</v>
      </c>
      <c r="C19" s="44">
        <v>14257800</v>
      </c>
      <c r="F19" s="11">
        <v>2</v>
      </c>
      <c r="G19" s="9" t="s">
        <v>18</v>
      </c>
      <c r="H19" s="10">
        <v>13686.3</v>
      </c>
    </row>
    <row r="20" spans="1:8" ht="15">
      <c r="A20" s="25"/>
      <c r="B20" s="30" t="s">
        <v>26</v>
      </c>
      <c r="C20" s="44">
        <v>10118200</v>
      </c>
      <c r="F20" s="6"/>
      <c r="G20" s="20" t="s">
        <v>19</v>
      </c>
      <c r="H20" s="7">
        <v>248104.1</v>
      </c>
    </row>
    <row r="21" spans="1:3" ht="15">
      <c r="A21" s="25"/>
      <c r="B21" s="30" t="s">
        <v>27</v>
      </c>
      <c r="C21" s="44">
        <v>1437200</v>
      </c>
    </row>
    <row r="22" spans="1:3" ht="15">
      <c r="A22" s="25"/>
      <c r="B22" s="31"/>
      <c r="C22" s="29"/>
    </row>
    <row r="23" spans="1:3" ht="15">
      <c r="A23" s="25"/>
      <c r="B23" s="31" t="s">
        <v>28</v>
      </c>
      <c r="C23" s="32">
        <f>+SUM(C24:C33)</f>
        <v>179875000</v>
      </c>
    </row>
    <row r="24" spans="1:3" ht="15">
      <c r="A24" s="25"/>
      <c r="B24" s="28" t="s">
        <v>24</v>
      </c>
      <c r="C24" s="29"/>
    </row>
    <row r="25" spans="1:3" ht="62.25" customHeight="1">
      <c r="A25" s="25"/>
      <c r="B25" s="45" t="s">
        <v>36</v>
      </c>
      <c r="C25" s="44">
        <v>179875000</v>
      </c>
    </row>
    <row r="26" spans="1:3" ht="15">
      <c r="A26" s="25"/>
      <c r="B26" s="45" t="s">
        <v>35</v>
      </c>
      <c r="C26" s="44"/>
    </row>
    <row r="27" spans="1:3" ht="15">
      <c r="A27" s="25"/>
      <c r="B27" s="45" t="s">
        <v>34</v>
      </c>
      <c r="C27" s="44"/>
    </row>
    <row r="28" spans="1:3" ht="15">
      <c r="A28" s="25"/>
      <c r="B28" s="46">
        <v>4</v>
      </c>
      <c r="C28" s="44"/>
    </row>
    <row r="29" spans="1:3" ht="15">
      <c r="A29" s="25"/>
      <c r="B29" s="46">
        <v>5</v>
      </c>
      <c r="C29" s="44"/>
    </row>
    <row r="30" spans="1:3" ht="15">
      <c r="A30" s="25"/>
      <c r="B30" s="46">
        <v>6</v>
      </c>
      <c r="C30" s="44"/>
    </row>
    <row r="31" spans="1:3" ht="15">
      <c r="A31" s="25"/>
      <c r="B31" s="46">
        <v>7</v>
      </c>
      <c r="C31" s="44"/>
    </row>
    <row r="32" spans="1:3" ht="15">
      <c r="A32" s="25"/>
      <c r="B32" s="46">
        <v>8</v>
      </c>
      <c r="C32" s="44"/>
    </row>
    <row r="33" spans="1:3" ht="15">
      <c r="A33" s="25"/>
      <c r="B33" s="33"/>
      <c r="C33" s="34"/>
    </row>
    <row r="34" spans="1:3" ht="15.75" thickBot="1">
      <c r="A34" s="25"/>
      <c r="B34" s="35" t="s">
        <v>29</v>
      </c>
      <c r="C34" s="36">
        <f>+C17+C23</f>
        <v>205688200</v>
      </c>
    </row>
    <row r="35" spans="1:3" ht="15.75" thickBot="1">
      <c r="A35" s="4"/>
      <c r="B35" s="4"/>
      <c r="C35" s="5"/>
    </row>
    <row r="36" spans="1:3" ht="29.25" thickBot="1">
      <c r="A36" s="4"/>
      <c r="B36" s="37" t="s">
        <v>17</v>
      </c>
      <c r="C36" s="23" t="s">
        <v>21</v>
      </c>
    </row>
    <row r="37" spans="1:3" ht="15.75" thickBot="1">
      <c r="A37" s="4"/>
      <c r="B37" s="24" t="s">
        <v>22</v>
      </c>
      <c r="C37" s="23" t="s">
        <v>3</v>
      </c>
    </row>
    <row r="38" spans="1:3" ht="15">
      <c r="A38" s="25"/>
      <c r="B38" s="26" t="s">
        <v>23</v>
      </c>
      <c r="C38" s="27">
        <f>+SUM(C40:C42)</f>
        <v>16229600</v>
      </c>
    </row>
    <row r="39" spans="1:3" ht="15">
      <c r="A39" s="25"/>
      <c r="B39" s="28" t="s">
        <v>24</v>
      </c>
      <c r="C39" s="29"/>
    </row>
    <row r="40" spans="1:3" ht="15">
      <c r="A40" s="25"/>
      <c r="B40" s="30" t="s">
        <v>25</v>
      </c>
      <c r="C40" s="44">
        <v>7943500</v>
      </c>
    </row>
    <row r="41" spans="1:3" ht="15">
      <c r="A41" s="25"/>
      <c r="B41" s="30" t="s">
        <v>26</v>
      </c>
      <c r="C41" s="44">
        <v>6786100</v>
      </c>
    </row>
    <row r="42" spans="1:3" ht="15">
      <c r="A42" s="25"/>
      <c r="B42" s="30" t="s">
        <v>27</v>
      </c>
      <c r="C42" s="44">
        <v>1500000</v>
      </c>
    </row>
    <row r="43" spans="1:3" ht="15">
      <c r="A43" s="25"/>
      <c r="B43" s="31"/>
      <c r="C43" s="29"/>
    </row>
    <row r="44" spans="1:3" ht="15">
      <c r="A44" s="25"/>
      <c r="B44" s="31" t="s">
        <v>28</v>
      </c>
      <c r="C44" s="32">
        <f>+SUM(C45:C54)</f>
        <v>12500000</v>
      </c>
    </row>
    <row r="45" spans="1:3" ht="15">
      <c r="A45" s="25"/>
      <c r="B45" s="28" t="s">
        <v>24</v>
      </c>
      <c r="C45" s="29"/>
    </row>
    <row r="46" spans="1:3" ht="45">
      <c r="A46" s="25"/>
      <c r="B46" s="45" t="s">
        <v>37</v>
      </c>
      <c r="C46" s="44">
        <v>12500000</v>
      </c>
    </row>
    <row r="47" spans="1:3" ht="15">
      <c r="A47" s="25"/>
      <c r="B47" s="46" t="s">
        <v>35</v>
      </c>
      <c r="C47" s="44"/>
    </row>
    <row r="48" spans="1:3" ht="15">
      <c r="A48" s="25"/>
      <c r="B48" s="46">
        <v>3</v>
      </c>
      <c r="C48" s="44"/>
    </row>
    <row r="49" spans="1:3" ht="15">
      <c r="A49" s="25"/>
      <c r="B49" s="46">
        <v>4</v>
      </c>
      <c r="C49" s="44"/>
    </row>
    <row r="50" spans="1:3" ht="15">
      <c r="A50" s="25"/>
      <c r="B50" s="46">
        <v>5</v>
      </c>
      <c r="C50" s="44"/>
    </row>
    <row r="51" spans="1:3" ht="15">
      <c r="A51" s="25"/>
      <c r="B51" s="46">
        <v>6</v>
      </c>
      <c r="C51" s="44"/>
    </row>
    <row r="52" spans="1:3" ht="15">
      <c r="A52" s="25"/>
      <c r="B52" s="46">
        <v>7</v>
      </c>
      <c r="C52" s="44"/>
    </row>
    <row r="53" spans="1:3" ht="15">
      <c r="A53" s="25"/>
      <c r="B53" s="46">
        <v>8</v>
      </c>
      <c r="C53" s="44"/>
    </row>
    <row r="54" spans="1:3" ht="15">
      <c r="A54" s="25"/>
      <c r="B54" s="33"/>
      <c r="C54" s="34"/>
    </row>
    <row r="55" spans="1:3" ht="15.75" thickBot="1">
      <c r="A55" s="25"/>
      <c r="B55" s="35" t="s">
        <v>29</v>
      </c>
      <c r="C55" s="36">
        <f>+C38+C44</f>
        <v>28729600</v>
      </c>
    </row>
    <row r="56" spans="1:3" ht="15.75" thickBot="1">
      <c r="A56" s="4"/>
      <c r="B56" s="4"/>
      <c r="C56" s="5"/>
    </row>
    <row r="57" spans="1:3" ht="33" customHeight="1" thickBot="1">
      <c r="A57" s="4"/>
      <c r="B57" s="37" t="s">
        <v>18</v>
      </c>
      <c r="C57" s="23" t="s">
        <v>21</v>
      </c>
    </row>
    <row r="58" spans="1:3" ht="15.75" thickBot="1">
      <c r="A58" s="4"/>
      <c r="B58" s="24" t="s">
        <v>22</v>
      </c>
      <c r="C58" s="23" t="s">
        <v>3</v>
      </c>
    </row>
    <row r="59" spans="1:3" ht="15">
      <c r="A59" s="25"/>
      <c r="B59" s="26" t="s">
        <v>23</v>
      </c>
      <c r="C59" s="27">
        <f>+SUM(C61:C63)</f>
        <v>13686300</v>
      </c>
    </row>
    <row r="60" spans="1:3" ht="15">
      <c r="A60" s="25"/>
      <c r="B60" s="28" t="s">
        <v>24</v>
      </c>
      <c r="C60" s="29"/>
    </row>
    <row r="61" spans="1:3" ht="15">
      <c r="A61" s="25"/>
      <c r="B61" s="30" t="s">
        <v>25</v>
      </c>
      <c r="C61" s="44">
        <v>8167900</v>
      </c>
    </row>
    <row r="62" spans="1:3" ht="15">
      <c r="A62" s="25"/>
      <c r="B62" s="30" t="s">
        <v>26</v>
      </c>
      <c r="C62" s="44">
        <v>3267100</v>
      </c>
    </row>
    <row r="63" spans="1:3" ht="15">
      <c r="A63" s="25"/>
      <c r="B63" s="30" t="s">
        <v>27</v>
      </c>
      <c r="C63" s="44">
        <v>2251300</v>
      </c>
    </row>
    <row r="64" spans="1:3" ht="15">
      <c r="A64" s="25"/>
      <c r="B64" s="31"/>
      <c r="C64" s="29"/>
    </row>
    <row r="65" spans="1:3" ht="15">
      <c r="A65" s="25"/>
      <c r="B65" s="31" t="s">
        <v>28</v>
      </c>
      <c r="C65" s="32">
        <f>+SUM(C66:C75)</f>
        <v>0</v>
      </c>
    </row>
    <row r="66" spans="1:3" ht="15">
      <c r="A66" s="25"/>
      <c r="B66" s="28" t="s">
        <v>24</v>
      </c>
      <c r="C66" s="29"/>
    </row>
    <row r="67" spans="1:3" ht="15">
      <c r="A67" s="25"/>
      <c r="B67" s="46">
        <v>1</v>
      </c>
      <c r="C67" s="44"/>
    </row>
    <row r="68" spans="1:3" ht="15">
      <c r="A68" s="25"/>
      <c r="B68" s="46">
        <v>2</v>
      </c>
      <c r="C68" s="44"/>
    </row>
    <row r="69" spans="1:3" ht="15">
      <c r="A69" s="25"/>
      <c r="B69" s="46">
        <v>3</v>
      </c>
      <c r="C69" s="44"/>
    </row>
    <row r="70" spans="1:3" ht="15">
      <c r="A70" s="25"/>
      <c r="B70" s="46">
        <v>4</v>
      </c>
      <c r="C70" s="44"/>
    </row>
    <row r="71" spans="1:3" ht="15">
      <c r="A71" s="25"/>
      <c r="B71" s="46">
        <v>5</v>
      </c>
      <c r="C71" s="44"/>
    </row>
    <row r="72" spans="1:3" ht="15">
      <c r="A72" s="25"/>
      <c r="B72" s="46">
        <v>6</v>
      </c>
      <c r="C72" s="44"/>
    </row>
    <row r="73" spans="1:3" ht="15">
      <c r="A73" s="25"/>
      <c r="B73" s="46">
        <v>7</v>
      </c>
      <c r="C73" s="44"/>
    </row>
    <row r="74" spans="1:3" ht="15">
      <c r="A74" s="25"/>
      <c r="B74" s="46">
        <v>8</v>
      </c>
      <c r="C74" s="44"/>
    </row>
    <row r="75" spans="1:3" ht="15">
      <c r="A75" s="25"/>
      <c r="B75" s="33"/>
      <c r="C75" s="34"/>
    </row>
    <row r="76" spans="1:3" ht="15.75" thickBot="1">
      <c r="A76" s="25"/>
      <c r="B76" s="35" t="s">
        <v>29</v>
      </c>
      <c r="C76" s="36">
        <f>+C59+C65</f>
        <v>13686300</v>
      </c>
    </row>
    <row r="77" spans="1:3" ht="15">
      <c r="A77" s="4"/>
      <c r="B77" s="4"/>
      <c r="C77" s="5"/>
    </row>
    <row r="78" spans="1:3" ht="15">
      <c r="A78" s="4"/>
      <c r="B78" s="4"/>
      <c r="C78" s="5"/>
    </row>
    <row r="79" spans="1:3" ht="14.25">
      <c r="A79" s="49" t="s">
        <v>30</v>
      </c>
      <c r="B79" s="49"/>
      <c r="C79" s="49"/>
    </row>
    <row r="80" spans="1:3" ht="15.75" thickBot="1">
      <c r="A80" s="4"/>
      <c r="B80" s="4"/>
      <c r="C80" s="5"/>
    </row>
    <row r="81" spans="1:3" ht="29.25" thickBot="1">
      <c r="A81" s="4"/>
      <c r="B81" s="37" t="s">
        <v>31</v>
      </c>
      <c r="C81" s="23" t="s">
        <v>21</v>
      </c>
    </row>
    <row r="82" spans="1:3" ht="15.75" thickBot="1">
      <c r="A82" s="4"/>
      <c r="B82" s="24" t="s">
        <v>11</v>
      </c>
      <c r="C82" s="23" t="s">
        <v>3</v>
      </c>
    </row>
    <row r="83" spans="1:3" ht="15">
      <c r="A83" s="25"/>
      <c r="B83" s="26" t="s">
        <v>23</v>
      </c>
      <c r="C83" s="27">
        <f>+SUM(C85:C87)</f>
        <v>55729100</v>
      </c>
    </row>
    <row r="84" spans="1:3" ht="15">
      <c r="A84" s="25"/>
      <c r="B84" s="28" t="s">
        <v>24</v>
      </c>
      <c r="C84" s="29"/>
    </row>
    <row r="85" spans="1:3" ht="15">
      <c r="A85" s="25"/>
      <c r="B85" s="30" t="s">
        <v>25</v>
      </c>
      <c r="C85" s="29">
        <f>+C61+C40+C19</f>
        <v>30369200</v>
      </c>
    </row>
    <row r="86" spans="1:3" ht="15">
      <c r="A86" s="25"/>
      <c r="B86" s="30" t="s">
        <v>26</v>
      </c>
      <c r="C86" s="29">
        <f>+C62+C41+C20</f>
        <v>20171400</v>
      </c>
    </row>
    <row r="87" spans="1:3" ht="15">
      <c r="A87" s="25"/>
      <c r="B87" s="30" t="s">
        <v>27</v>
      </c>
      <c r="C87" s="29">
        <f>+C63+C42+C21</f>
        <v>5188500</v>
      </c>
    </row>
    <row r="88" spans="1:3" ht="15">
      <c r="A88" s="25"/>
      <c r="B88" s="31"/>
      <c r="C88" s="29"/>
    </row>
    <row r="89" spans="1:3" ht="15">
      <c r="A89" s="25"/>
      <c r="B89" s="31" t="s">
        <v>28</v>
      </c>
      <c r="C89" s="29">
        <f>+C65+C44+C23</f>
        <v>192375000</v>
      </c>
    </row>
    <row r="90" spans="1:3" ht="15">
      <c r="A90" s="25"/>
      <c r="B90" s="33"/>
      <c r="C90" s="29"/>
    </row>
    <row r="91" spans="1:3" ht="15.75" thickBot="1">
      <c r="A91" s="25"/>
      <c r="B91" s="35" t="s">
        <v>29</v>
      </c>
      <c r="C91" s="36">
        <f>+C83+C89</f>
        <v>248104100</v>
      </c>
    </row>
    <row r="92" ht="12.75">
      <c r="C92" s="38">
        <f>+C91-C11</f>
        <v>0</v>
      </c>
    </row>
  </sheetData>
  <sheetProtection selectLockedCells="1" selectUnlockedCells="1"/>
  <mergeCells count="4">
    <mergeCell ref="A1:C1"/>
    <mergeCell ref="A4:C4"/>
    <mergeCell ref="A13:C13"/>
    <mergeCell ref="A79:C79"/>
  </mergeCells>
  <printOptions/>
  <pageMargins left="0.75" right="0.75" top="1" bottom="1" header="0.5118055555555555" footer="0.5118055555555555"/>
  <pageSetup horizontalDpi="300" verticalDpi="300" orientation="portrait" paperSize="9" scale="66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MMarinova</cp:lastModifiedBy>
  <cp:lastPrinted>2014-01-07T09:50:25Z</cp:lastPrinted>
  <dcterms:created xsi:type="dcterms:W3CDTF">2014-01-06T11:32:15Z</dcterms:created>
  <dcterms:modified xsi:type="dcterms:W3CDTF">2014-02-03T13:13:57Z</dcterms:modified>
  <cp:category/>
  <cp:version/>
  <cp:contentType/>
  <cp:contentStatus/>
</cp:coreProperties>
</file>