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B3+balance 2021\31.03.2021\internet\"/>
    </mc:Choice>
  </mc:AlternateContent>
  <bookViews>
    <workbookView xWindow="0" yWindow="0" windowWidth="20430" windowHeight="756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I86" i="1" s="1"/>
  <c r="H88" i="1"/>
  <c r="G88" i="1"/>
  <c r="E88" i="1"/>
  <c r="E86" i="1" s="1"/>
  <c r="J87" i="1"/>
  <c r="I87" i="1"/>
  <c r="H87" i="1"/>
  <c r="G87" i="1"/>
  <c r="F87"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J66"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I56" i="1" s="1"/>
  <c r="H58" i="1"/>
  <c r="G58" i="1"/>
  <c r="E58" i="1"/>
  <c r="E56" i="1" s="1"/>
  <c r="J57" i="1"/>
  <c r="I57" i="1"/>
  <c r="H57" i="1"/>
  <c r="G57" i="1"/>
  <c r="F57" i="1" s="1"/>
  <c r="E57" i="1"/>
  <c r="M56" i="1"/>
  <c r="L56" i="1"/>
  <c r="K56" i="1"/>
  <c r="H56" i="1"/>
  <c r="J55" i="1"/>
  <c r="F55" i="1" s="1"/>
  <c r="I55" i="1"/>
  <c r="H55" i="1"/>
  <c r="G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I41" i="1"/>
  <c r="H41" i="1"/>
  <c r="G41" i="1"/>
  <c r="F41" i="1"/>
  <c r="E41" i="1"/>
  <c r="J40" i="1"/>
  <c r="I40" i="1"/>
  <c r="I39" i="1" s="1"/>
  <c r="I38" i="1" s="1"/>
  <c r="H40" i="1"/>
  <c r="F40"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E22" i="1" s="1"/>
  <c r="E64" i="1" s="1"/>
  <c r="M22" i="1"/>
  <c r="M64" i="1" s="1"/>
  <c r="L22" i="1"/>
  <c r="L64" i="1" s="1"/>
  <c r="K22" i="1"/>
  <c r="K64" i="1" s="1"/>
  <c r="K65" i="1" s="1"/>
  <c r="J22" i="1"/>
  <c r="J64" i="1" s="1"/>
  <c r="F15" i="1"/>
  <c r="E15" i="1"/>
  <c r="F13" i="1"/>
  <c r="E13" i="1"/>
  <c r="B13" i="1"/>
  <c r="I11" i="1"/>
  <c r="H11" i="1"/>
  <c r="F11" i="1"/>
  <c r="B11" i="1"/>
  <c r="B8" i="1"/>
  <c r="J105" i="1" l="1"/>
  <c r="J65" i="1"/>
  <c r="L65" i="1"/>
  <c r="F39" i="1"/>
  <c r="F38" i="1" s="1"/>
  <c r="F77" i="1"/>
  <c r="E105" i="1"/>
  <c r="I66" i="1"/>
  <c r="M65" i="1"/>
  <c r="I22" i="1"/>
  <c r="I64" i="1" s="1"/>
  <c r="E66" i="1"/>
  <c r="E65" i="1" s="1"/>
  <c r="G25" i="1"/>
  <c r="G22" i="1" s="1"/>
  <c r="F26" i="1"/>
  <c r="F25" i="1" s="1"/>
  <c r="F58" i="1"/>
  <c r="F56" i="1" s="1"/>
  <c r="I77" i="1"/>
  <c r="F88" i="1"/>
  <c r="F86" i="1" s="1"/>
  <c r="H39" i="1"/>
  <c r="H38" i="1" s="1"/>
  <c r="H64" i="1" s="1"/>
  <c r="G68" i="1"/>
  <c r="F69" i="1"/>
  <c r="F68" i="1" s="1"/>
  <c r="F23" i="1"/>
  <c r="G56" i="1"/>
  <c r="G77" i="1"/>
  <c r="G86" i="1"/>
  <c r="H105" i="1" l="1"/>
  <c r="H65" i="1"/>
  <c r="F22" i="1"/>
  <c r="F64" i="1" s="1"/>
  <c r="G64" i="1"/>
  <c r="F66" i="1"/>
  <c r="G66" i="1"/>
  <c r="I105" i="1"/>
  <c r="I65" i="1"/>
  <c r="F65" i="1" l="1"/>
  <c r="F105" i="1"/>
  <c r="G65" i="1"/>
  <c r="G10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<sst xmlns="http://schemas.openxmlformats.org/spreadsheetml/2006/main" count="247" uniqueCount="175">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</sst>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B3+balance%202021/31.03.2021/B3_2021_01_2300_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44286</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-18357408</v>
          </cell>
          <cell r="H531">
            <v>0</v>
          </cell>
          <cell r="I531">
            <v>0</v>
          </cell>
          <cell r="J531">
            <v>27985835</v>
          </cell>
        </row>
        <row r="536">
          <cell r="E536">
            <v>0</v>
          </cell>
          <cell r="G536">
            <v>0</v>
          </cell>
          <cell r="H536">
            <v>0</v>
          </cell>
          <cell r="I536">
            <v>0</v>
          </cell>
          <cell r="J536">
            <v>0</v>
          </cell>
        </row>
        <row r="544">
          <cell r="E544">
            <v>0</v>
          </cell>
          <cell r="G544">
            <v>38339560</v>
          </cell>
          <cell r="H544">
            <v>0</v>
          </cell>
          <cell r="I544">
            <v>0</v>
          </cell>
          <cell r="J544">
            <v>-27985835</v>
          </cell>
        </row>
        <row r="567">
          <cell r="G567">
            <v>503624</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-520608</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G587">
            <v>80155200</v>
          </cell>
          <cell r="H587">
            <v>0</v>
          </cell>
          <cell r="I587">
            <v>0</v>
          </cell>
          <cell r="J587">
            <v>0</v>
          </cell>
        </row>
        <row r="588">
          <cell r="H588">
            <v>0</v>
          </cell>
          <cell r="I588">
            <v>0</v>
          </cell>
          <cell r="J588">
            <v>0</v>
          </cell>
        </row>
        <row r="589">
          <cell r="G589">
            <v>-100120368</v>
          </cell>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t="str">
            <v>23.04.2021 г.</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I114" sqref="I114:J114"/>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СМЕТКИТЕ ЗА ЧУЖДИ СРЕДСТВА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44286</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33</v>
      </c>
      <c r="F15" s="45" t="str">
        <f>[1]OTCHET!F15</f>
        <v>Чужди средства</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0</v>
      </c>
      <c r="G38" s="218">
        <f t="shared" si="3"/>
        <v>0</v>
      </c>
      <c r="H38" s="219">
        <f t="shared" si="3"/>
        <v>0</v>
      </c>
      <c r="I38" s="219">
        <f t="shared" si="3"/>
        <v>0</v>
      </c>
      <c r="J38" s="220">
        <f t="shared" si="3"/>
        <v>0</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0</v>
      </c>
      <c r="G39" s="230">
        <f t="shared" si="4"/>
        <v>0</v>
      </c>
      <c r="H39" s="231">
        <f t="shared" si="4"/>
        <v>0</v>
      </c>
      <c r="I39" s="231">
        <f t="shared" si="4"/>
        <v>0</v>
      </c>
      <c r="J39" s="232">
        <f t="shared" si="4"/>
        <v>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0</v>
      </c>
      <c r="G40" s="238">
        <f>[1]OTCHET!G187</f>
        <v>0</v>
      </c>
      <c r="H40" s="239">
        <f>[1]OTCHET!H187</f>
        <v>0</v>
      </c>
      <c r="I40" s="239">
        <f>[1]OTCHET!I187</f>
        <v>0</v>
      </c>
      <c r="J40" s="240">
        <f>[1]OTCHET!J187</f>
        <v>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0</v>
      </c>
      <c r="G41" s="246">
        <f>[1]OTCHET!G190</f>
        <v>0</v>
      </c>
      <c r="H41" s="247">
        <f>[1]OTCHET!H190</f>
        <v>0</v>
      </c>
      <c r="I41" s="247">
        <f>[1]OTCHET!I190</f>
        <v>0</v>
      </c>
      <c r="J41" s="248">
        <f>[1]OTCHET!J190</f>
        <v>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0</v>
      </c>
      <c r="G42" s="253">
        <f>+[1]OTCHET!G196+[1]OTCHET!G204</f>
        <v>0</v>
      </c>
      <c r="H42" s="254">
        <f>+[1]OTCHET!H196+[1]OTCHET!H204</f>
        <v>0</v>
      </c>
      <c r="I42" s="254">
        <f>+[1]OTCHET!I196+[1]OTCHET!I204</f>
        <v>0</v>
      </c>
      <c r="J42" s="255">
        <f>+[1]OTCHET!J196+[1]OTCHET!J204</f>
        <v>0</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0</v>
      </c>
      <c r="G43" s="259">
        <f>+[1]OTCHET!G205+[1]OTCHET!G223+[1]OTCHET!G271</f>
        <v>0</v>
      </c>
      <c r="H43" s="260">
        <f>+[1]OTCHET!H205+[1]OTCHET!H223+[1]OTCHET!H271</f>
        <v>0</v>
      </c>
      <c r="I43" s="260">
        <f>+[1]OTCHET!I205+[1]OTCHET!I223+[1]OTCHET!I271</f>
        <v>0</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0</v>
      </c>
      <c r="G56" s="302">
        <f t="shared" si="5"/>
        <v>0</v>
      </c>
      <c r="H56" s="303">
        <f t="shared" si="5"/>
        <v>0</v>
      </c>
      <c r="I56" s="304">
        <f t="shared" si="5"/>
        <v>0</v>
      </c>
      <c r="J56" s="305">
        <f t="shared" si="5"/>
        <v>0</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0</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0</v>
      </c>
      <c r="G64" s="345">
        <f t="shared" si="6"/>
        <v>0</v>
      </c>
      <c r="H64" s="346">
        <f t="shared" si="6"/>
        <v>0</v>
      </c>
      <c r="I64" s="346">
        <f t="shared" si="6"/>
        <v>0</v>
      </c>
      <c r="J64" s="347">
        <f t="shared" si="6"/>
        <v>0</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0</v>
      </c>
      <c r="G66" s="357">
        <f t="shared" ref="G66:L66" si="8">SUM(+G68+G76+G77+G84+G85+G86+G89+G90+G91+G92+G93+G94+G95)</f>
        <v>0</v>
      </c>
      <c r="H66" s="358">
        <f>SUM(+H68+H76+H77+H84+H85+H86+H89+H90+H91+H92+H93+H94+H95)</f>
        <v>0</v>
      </c>
      <c r="I66" s="358">
        <f>SUM(+I68+I76+I77+I84+I85+I86+I89+I90+I91+I92+I93+I94+I95)</f>
        <v>0</v>
      </c>
      <c r="J66" s="359">
        <f>SUM(+J68+J76+J77+J84+J85+J86+J89+J90+J91+J92+J93+J94+J95)</f>
        <v>0</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10353725</v>
      </c>
      <c r="G86" s="318">
        <f t="shared" ref="G86:M86" si="11">+G87+G88</f>
        <v>38339560</v>
      </c>
      <c r="H86" s="319">
        <f>+H87+H88</f>
        <v>0</v>
      </c>
      <c r="I86" s="319">
        <f>+I87+I88</f>
        <v>0</v>
      </c>
      <c r="J86" s="320">
        <f>+J87+J88</f>
        <v>-27985835</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10353725</v>
      </c>
      <c r="G88" s="391">
        <f>+[1]OTCHET!G521+[1]OTCHET!G524+[1]OTCHET!G544</f>
        <v>38339560</v>
      </c>
      <c r="H88" s="392">
        <f>+[1]OTCHET!H521+[1]OTCHET!H524+[1]OTCHET!H544</f>
        <v>0</v>
      </c>
      <c r="I88" s="392">
        <f>+[1]OTCHET!I521+[1]OTCHET!I524+[1]OTCHET!I544</f>
        <v>0</v>
      </c>
      <c r="J88" s="393">
        <f>+[1]OTCHET!J521+[1]OTCHET!J524+[1]OTCHET!J544</f>
        <v>-27985835</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9628427</v>
      </c>
      <c r="G89" s="308">
        <f>[1]OTCHET!G531</f>
        <v>-18357408</v>
      </c>
      <c r="H89" s="309">
        <f>[1]OTCHET!H531</f>
        <v>0</v>
      </c>
      <c r="I89" s="309">
        <f>[1]OTCHET!I531</f>
        <v>0</v>
      </c>
      <c r="J89" s="310">
        <f>[1]OTCHET!J531</f>
        <v>27985835</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503624</v>
      </c>
      <c r="G90" s="313">
        <f>+[1]OTCHET!G567+[1]OTCHET!G568+[1]OTCHET!G569+[1]OTCHET!G570+[1]OTCHET!G571+[1]OTCHET!G572</f>
        <v>503624</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-520608</v>
      </c>
      <c r="G91" s="177">
        <f>+[1]OTCHET!G573+[1]OTCHET!G574+[1]OTCHET!G575+[1]OTCHET!G576+[1]OTCHET!G577+[1]OTCHET!G578+[1]OTCHET!G579</f>
        <v>-520608</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80155200</v>
      </c>
      <c r="G93" s="177">
        <f>+[1]OTCHET!G587+[1]OTCHET!G588</f>
        <v>80155200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-100120368</v>
      </c>
      <c r="G94" s="177">
        <f>+[1]OTCHET!G589+[1]OTCHET!G590</f>
        <v>-100120368</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t="str">
        <f>+[1]OTCHET!B605</f>
        <v>23.04.2021 г.</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2021-05-10T08:58:11Z</dcterms:created>
  <dcterms:modified xsi:type="dcterms:W3CDTF">2021-05-10T08:59:36Z</dcterms:modified>
</cp:coreProperties>
</file>