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<sst xmlns="http://schemas.openxmlformats.org/spreadsheetml/2006/main" count="247" uniqueCount="175">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</sst>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december\B1_2022_12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44926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2342207</v>
          </cell>
          <cell r="G74">
            <v>566822</v>
          </cell>
          <cell r="H74">
            <v>1567975</v>
          </cell>
          <cell r="I74">
            <v>686</v>
          </cell>
          <cell r="J74">
            <v>0</v>
          </cell>
        </row>
        <row r="77">
          <cell r="E77">
            <v>304600</v>
          </cell>
          <cell r="G77">
            <v>92708</v>
          </cell>
          <cell r="I77">
            <v>-5253</v>
          </cell>
        </row>
        <row r="78">
          <cell r="E78">
            <v>502400</v>
          </cell>
          <cell r="G78">
            <v>474114</v>
          </cell>
          <cell r="I78">
            <v>5939</v>
          </cell>
        </row>
        <row r="90">
          <cell r="E90">
            <v>24060700</v>
          </cell>
          <cell r="G90">
            <v>20568639</v>
          </cell>
          <cell r="H90">
            <v>2123100</v>
          </cell>
          <cell r="I90">
            <v>0</v>
          </cell>
          <cell r="J90">
            <v>49600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4186232</v>
          </cell>
          <cell r="H108">
            <v>41</v>
          </cell>
          <cell r="I108">
            <v>76</v>
          </cell>
          <cell r="J108">
            <v>1756384</v>
          </cell>
        </row>
        <row r="112">
          <cell r="E112">
            <v>-1203851</v>
          </cell>
          <cell r="G112">
            <v>96871</v>
          </cell>
          <cell r="H112">
            <v>-146943</v>
          </cell>
          <cell r="I112">
            <v>-415</v>
          </cell>
          <cell r="J112">
            <v>-1805984</v>
          </cell>
        </row>
        <row r="121">
          <cell r="E121">
            <v>-6033000</v>
          </cell>
          <cell r="G121">
            <v>-6755981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609266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21000000</v>
          </cell>
          <cell r="G137">
            <v>25293000</v>
          </cell>
        </row>
        <row r="139">
          <cell r="E139">
            <v>0</v>
          </cell>
          <cell r="G139">
            <v>8410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38940543</v>
          </cell>
          <cell r="G187">
            <v>32487404</v>
          </cell>
          <cell r="H187">
            <v>0</v>
          </cell>
          <cell r="I187">
            <v>129212</v>
          </cell>
          <cell r="J187">
            <v>6217173</v>
          </cell>
        </row>
        <row r="190">
          <cell r="E190">
            <v>4470808</v>
          </cell>
          <cell r="G190">
            <v>3845883</v>
          </cell>
          <cell r="H190">
            <v>0</v>
          </cell>
          <cell r="I190">
            <v>32999</v>
          </cell>
          <cell r="J190">
            <v>509626</v>
          </cell>
        </row>
        <row r="196">
          <cell r="E196">
            <v>9690749</v>
          </cell>
          <cell r="G196">
            <v>0</v>
          </cell>
          <cell r="H196">
            <v>0</v>
          </cell>
          <cell r="I196">
            <v>0</v>
          </cell>
          <cell r="J196">
            <v>9662848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30554992</v>
          </cell>
          <cell r="G205">
            <v>26822698</v>
          </cell>
          <cell r="H205">
            <v>-23667</v>
          </cell>
          <cell r="I205">
            <v>947466</v>
          </cell>
          <cell r="J205">
            <v>0</v>
          </cell>
        </row>
        <row r="223">
          <cell r="E223">
            <v>707216</v>
          </cell>
          <cell r="G223">
            <v>680885</v>
          </cell>
          <cell r="H223">
            <v>0</v>
          </cell>
          <cell r="I223">
            <v>12236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5736106</v>
          </cell>
          <cell r="G238">
            <v>4200899</v>
          </cell>
          <cell r="H238">
            <v>1535207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466769489</v>
          </cell>
          <cell r="G265">
            <v>466769489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1666173</v>
          </cell>
          <cell r="G271">
            <v>1663661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2708463</v>
          </cell>
          <cell r="G275">
            <v>2681017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16509144</v>
          </cell>
          <cell r="G276">
            <v>15942116</v>
          </cell>
          <cell r="H276">
            <v>0</v>
          </cell>
          <cell r="I276">
            <v>4789</v>
          </cell>
          <cell r="J276">
            <v>0</v>
          </cell>
        </row>
        <row r="284">
          <cell r="E284">
            <v>1013676</v>
          </cell>
          <cell r="G284">
            <v>983170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225518874</v>
          </cell>
          <cell r="G288">
            <v>225223331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902121630</v>
          </cell>
          <cell r="G375">
            <v>708535284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42499075</v>
          </cell>
          <cell r="G391">
            <v>42248453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-149544190</v>
          </cell>
          <cell r="G396">
            <v>-149915710</v>
          </cell>
          <cell r="H396">
            <v>521236</v>
          </cell>
          <cell r="I396">
            <v>-10903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142784703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-3391166</v>
          </cell>
          <cell r="G461">
            <v>-3391166</v>
          </cell>
          <cell r="H461">
            <v>0</v>
          </cell>
          <cell r="I461">
            <v>0</v>
          </cell>
          <cell r="J461">
            <v>0</v>
          </cell>
        </row>
        <row r="470">
          <cell r="G470">
            <v>45003000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E480">
            <v>9262542</v>
          </cell>
          <cell r="H480">
            <v>9452453</v>
          </cell>
        </row>
        <row r="493">
          <cell r="E493">
            <v>-40996714</v>
          </cell>
          <cell r="G493">
            <v>-31734172</v>
          </cell>
          <cell r="H493">
            <v>-9262542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-1494279</v>
          </cell>
          <cell r="H524">
            <v>554987</v>
          </cell>
          <cell r="I524">
            <v>-8902</v>
          </cell>
          <cell r="J524">
            <v>-30616</v>
          </cell>
        </row>
        <row r="531">
          <cell r="E531">
            <v>0</v>
          </cell>
          <cell r="G531">
            <v>125767564</v>
          </cell>
          <cell r="H531">
            <v>0</v>
          </cell>
          <cell r="I531">
            <v>0</v>
          </cell>
          <cell r="J531">
            <v>-126364440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10967</v>
          </cell>
          <cell r="H544">
            <v>512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2209230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-2579527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-78598</v>
          </cell>
          <cell r="I580">
            <v>161</v>
          </cell>
          <cell r="J580">
            <v>0</v>
          </cell>
        </row>
        <row r="581">
          <cell r="G581">
            <v>0</v>
          </cell>
          <cell r="H581">
            <v>11910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-18942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1697353</v>
          </cell>
          <cell r="H591">
            <v>-2843352</v>
          </cell>
          <cell r="I591">
            <v>1145999</v>
          </cell>
          <cell r="J591">
            <v>0</v>
          </cell>
        </row>
        <row r="594">
          <cell r="E594">
            <v>0</v>
          </cell>
          <cell r="G594">
            <v>2477166</v>
          </cell>
          <cell r="H594">
            <v>-2843352</v>
          </cell>
          <cell r="I594">
            <v>366186</v>
          </cell>
          <cell r="J594">
            <v>0</v>
          </cell>
        </row>
        <row r="605">
          <cell r="B605">
            <v>44936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24" sqref="B12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44926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44335056</v>
      </c>
      <c r="F22" s="102">
        <f t="shared" si="0"/>
        <v>48117779</v>
      </c>
      <c r="G22" s="103">
        <f t="shared" si="0"/>
        <v>44573259</v>
      </c>
      <c r="H22" s="104">
        <f t="shared" si="0"/>
        <v>3544173</v>
      </c>
      <c r="I22" s="104">
        <f t="shared" si="0"/>
        <v>347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44335056</v>
      </c>
      <c r="F25" s="127">
        <f>+F26+F30+F31+F32+F33</f>
        <v>48109369</v>
      </c>
      <c r="G25" s="128">
        <f aca="true" t="shared" si="2" ref="G25:M25">+G26+G30+G31+G32+G33</f>
        <v>44564849</v>
      </c>
      <c r="H25" s="129">
        <f>+H26+H30+H31+H32+H33</f>
        <v>3544173</v>
      </c>
      <c r="I25" s="129">
        <f>+I26+I30+I31+I32+I33</f>
        <v>347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2342207</v>
      </c>
      <c r="F26" s="133">
        <f t="shared" si="1"/>
        <v>2135483</v>
      </c>
      <c r="G26" s="134">
        <f>'[1]OTCHET'!G74</f>
        <v>566822</v>
      </c>
      <c r="H26" s="135">
        <f>'[1]OTCHET'!H74</f>
        <v>1567975</v>
      </c>
      <c r="I26" s="135">
        <f>'[1]OTCHET'!I74</f>
        <v>686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304600</v>
      </c>
      <c r="F28" s="148">
        <f t="shared" si="1"/>
        <v>87455</v>
      </c>
      <c r="G28" s="149">
        <f>'[1]OTCHET'!G77</f>
        <v>92708</v>
      </c>
      <c r="H28" s="150">
        <f>'[1]OTCHET'!H77</f>
        <v>0</v>
      </c>
      <c r="I28" s="150">
        <f>'[1]OTCHET'!I77</f>
        <v>-5253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502400</v>
      </c>
      <c r="F29" s="156">
        <f t="shared" si="1"/>
        <v>480053</v>
      </c>
      <c r="G29" s="157">
        <f>+'[1]OTCHET'!G78+'[1]OTCHET'!G79</f>
        <v>474114</v>
      </c>
      <c r="H29" s="158">
        <f>+'[1]OTCHET'!H78+'[1]OTCHET'!H79</f>
        <v>0</v>
      </c>
      <c r="I29" s="158">
        <f>+'[1]OTCHET'!I78+'[1]OTCHET'!I79</f>
        <v>5939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24060700</v>
      </c>
      <c r="F30" s="162">
        <f t="shared" si="1"/>
        <v>22741339</v>
      </c>
      <c r="G30" s="163">
        <f>'[1]OTCHET'!G90+'[1]OTCHET'!G93+'[1]OTCHET'!G94</f>
        <v>20568639</v>
      </c>
      <c r="H30" s="164">
        <f>'[1]OTCHET'!H90+'[1]OTCHET'!H93+'[1]OTCHET'!H94</f>
        <v>2123100</v>
      </c>
      <c r="I30" s="164">
        <f>'[1]OTCHET'!I90+'[1]OTCHET'!I93+'[1]OTCHET'!I94</f>
        <v>0</v>
      </c>
      <c r="J30" s="165">
        <f>'[1]OTCHET'!J90+'[1]OTCHET'!J93+'[1]OTCHET'!J94</f>
        <v>49600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4169000</v>
      </c>
      <c r="F31" s="168">
        <f t="shared" si="1"/>
        <v>5942733</v>
      </c>
      <c r="G31" s="169">
        <f>'[1]OTCHET'!G108</f>
        <v>4186232</v>
      </c>
      <c r="H31" s="170">
        <f>'[1]OTCHET'!H108</f>
        <v>41</v>
      </c>
      <c r="I31" s="170">
        <f>'[1]OTCHET'!I108</f>
        <v>76</v>
      </c>
      <c r="J31" s="171">
        <f>'[1]OTCHET'!J108</f>
        <v>1756384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13763149</v>
      </c>
      <c r="F32" s="168">
        <f t="shared" si="1"/>
        <v>16680548</v>
      </c>
      <c r="G32" s="169">
        <f>'[1]OTCHET'!G112+'[1]OTCHET'!G121+'[1]OTCHET'!G137+'[1]OTCHET'!G138</f>
        <v>18633890</v>
      </c>
      <c r="H32" s="170">
        <f>'[1]OTCHET'!H112+'[1]OTCHET'!H121+'[1]OTCHET'!H137+'[1]OTCHET'!H138</f>
        <v>-146943</v>
      </c>
      <c r="I32" s="170">
        <f>'[1]OTCHET'!I112+'[1]OTCHET'!I121+'[1]OTCHET'!I137+'[1]OTCHET'!I138</f>
        <v>-415</v>
      </c>
      <c r="J32" s="171">
        <f>'[1]OTCHET'!J112+'[1]OTCHET'!J121+'[1]OTCHET'!J137+'[1]OTCHET'!J138</f>
        <v>-1805984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609266</v>
      </c>
      <c r="G33" s="121">
        <f>'[1]OTCHET'!G125</f>
        <v>609266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8410</v>
      </c>
      <c r="G36" s="192">
        <f>+'[1]OTCHET'!G139</f>
        <v>8410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804286233</v>
      </c>
      <c r="F38" s="209">
        <f t="shared" si="3"/>
        <v>800328442</v>
      </c>
      <c r="G38" s="210">
        <f t="shared" si="3"/>
        <v>781300553</v>
      </c>
      <c r="H38" s="211">
        <f t="shared" si="3"/>
        <v>1511540</v>
      </c>
      <c r="I38" s="211">
        <f t="shared" si="3"/>
        <v>1126702</v>
      </c>
      <c r="J38" s="212">
        <f t="shared" si="3"/>
        <v>16389647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53102100</v>
      </c>
      <c r="F39" s="221">
        <f t="shared" si="4"/>
        <v>52885145</v>
      </c>
      <c r="G39" s="222">
        <f t="shared" si="4"/>
        <v>36333287</v>
      </c>
      <c r="H39" s="223">
        <f t="shared" si="4"/>
        <v>0</v>
      </c>
      <c r="I39" s="223">
        <f t="shared" si="4"/>
        <v>162211</v>
      </c>
      <c r="J39" s="224">
        <f t="shared" si="4"/>
        <v>16389647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38940543</v>
      </c>
      <c r="F40" s="229">
        <f t="shared" si="1"/>
        <v>38833789</v>
      </c>
      <c r="G40" s="230">
        <f>'[1]OTCHET'!G187</f>
        <v>32487404</v>
      </c>
      <c r="H40" s="231">
        <f>'[1]OTCHET'!H187</f>
        <v>0</v>
      </c>
      <c r="I40" s="231">
        <f>'[1]OTCHET'!I187</f>
        <v>129212</v>
      </c>
      <c r="J40" s="232">
        <f>'[1]OTCHET'!J187</f>
        <v>6217173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4470808</v>
      </c>
      <c r="F41" s="237">
        <f t="shared" si="1"/>
        <v>4388508</v>
      </c>
      <c r="G41" s="238">
        <f>'[1]OTCHET'!G190</f>
        <v>3845883</v>
      </c>
      <c r="H41" s="239">
        <f>'[1]OTCHET'!H190</f>
        <v>0</v>
      </c>
      <c r="I41" s="239">
        <f>'[1]OTCHET'!I190</f>
        <v>32999</v>
      </c>
      <c r="J41" s="240">
        <f>'[1]OTCHET'!J190</f>
        <v>509626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9690749</v>
      </c>
      <c r="F42" s="244">
        <f t="shared" si="1"/>
        <v>9662848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9662848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32928381</v>
      </c>
      <c r="F43" s="250">
        <f t="shared" si="1"/>
        <v>30103279</v>
      </c>
      <c r="G43" s="251">
        <f>+'[1]OTCHET'!G205+'[1]OTCHET'!G223+'[1]OTCHET'!G271</f>
        <v>29167244</v>
      </c>
      <c r="H43" s="252">
        <f>+'[1]OTCHET'!H205+'[1]OTCHET'!H223+'[1]OTCHET'!H271</f>
        <v>-23667</v>
      </c>
      <c r="I43" s="252">
        <f>+'[1]OTCHET'!I205+'[1]OTCHET'!I223+'[1]OTCHET'!I271</f>
        <v>959702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5736106</v>
      </c>
      <c r="F44" s="120">
        <f t="shared" si="1"/>
        <v>5736106</v>
      </c>
      <c r="G44" s="121">
        <f>+'[1]OTCHET'!G227+'[1]OTCHET'!G233+'[1]OTCHET'!G236+'[1]OTCHET'!G237+'[1]OTCHET'!G238+'[1]OTCHET'!G239+'[1]OTCHET'!G240</f>
        <v>4200899</v>
      </c>
      <c r="H44" s="122">
        <f>+'[1]OTCHET'!H227+'[1]OTCHET'!H233+'[1]OTCHET'!H236+'[1]OTCHET'!H237+'[1]OTCHET'!H238+'[1]OTCHET'!H239+'[1]OTCHET'!H240</f>
        <v>1535207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5736106</v>
      </c>
      <c r="F45" s="256">
        <f t="shared" si="1"/>
        <v>5736106</v>
      </c>
      <c r="G45" s="257">
        <f>+'[1]OTCHET'!G236+'[1]OTCHET'!G237+'[1]OTCHET'!G238+'[1]OTCHET'!G239+'[1]OTCHET'!G243+'[1]OTCHET'!G244+'[1]OTCHET'!G248</f>
        <v>4200899</v>
      </c>
      <c r="H45" s="258">
        <f>+'[1]OTCHET'!H236+'[1]OTCHET'!H237+'[1]OTCHET'!H238+'[1]OTCHET'!H239+'[1]OTCHET'!H243+'[1]OTCHET'!H244+'[1]OTCHET'!H248</f>
        <v>1535207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466769489</v>
      </c>
      <c r="F48" s="168">
        <f t="shared" si="1"/>
        <v>466769489</v>
      </c>
      <c r="G48" s="163">
        <f>+'[1]OTCHET'!G265+'[1]OTCHET'!G269+'[1]OTCHET'!G270</f>
        <v>466769489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20231283</v>
      </c>
      <c r="F49" s="168">
        <f t="shared" si="1"/>
        <v>19611092</v>
      </c>
      <c r="G49" s="169">
        <f>'[1]OTCHET'!G275+'[1]OTCHET'!G276+'[1]OTCHET'!G284+'[1]OTCHET'!G287</f>
        <v>19606303</v>
      </c>
      <c r="H49" s="170">
        <f>'[1]OTCHET'!H275+'[1]OTCHET'!H276+'[1]OTCHET'!H284+'[1]OTCHET'!H287</f>
        <v>0</v>
      </c>
      <c r="I49" s="170">
        <f>'[1]OTCHET'!I275+'[1]OTCHET'!I276+'[1]OTCHET'!I284+'[1]OTCHET'!I287</f>
        <v>4789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225518874</v>
      </c>
      <c r="F50" s="168">
        <f t="shared" si="1"/>
        <v>225223331</v>
      </c>
      <c r="G50" s="169">
        <f>+'[1]OTCHET'!G288</f>
        <v>225223331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795076515</v>
      </c>
      <c r="F56" s="293">
        <f t="shared" si="5"/>
        <v>744163063</v>
      </c>
      <c r="G56" s="294">
        <f t="shared" si="5"/>
        <v>600868027</v>
      </c>
      <c r="H56" s="295">
        <f t="shared" si="5"/>
        <v>521236</v>
      </c>
      <c r="I56" s="296">
        <f t="shared" si="5"/>
        <v>-10903</v>
      </c>
      <c r="J56" s="297">
        <f t="shared" si="5"/>
        <v>142784703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902121630</v>
      </c>
      <c r="F57" s="299">
        <f t="shared" si="1"/>
        <v>708535284</v>
      </c>
      <c r="G57" s="300">
        <f>+'[1]OTCHET'!G361+'[1]OTCHET'!G375+'[1]OTCHET'!G388</f>
        <v>708535284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-107045115</v>
      </c>
      <c r="F58" s="304">
        <f t="shared" si="1"/>
        <v>-107156924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-107667257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521236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-10903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142784703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142784703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35125338</v>
      </c>
      <c r="F64" s="336">
        <f t="shared" si="6"/>
        <v>-8047600</v>
      </c>
      <c r="G64" s="337">
        <f t="shared" si="6"/>
        <v>-135859267</v>
      </c>
      <c r="H64" s="338">
        <f t="shared" si="6"/>
        <v>2553869</v>
      </c>
      <c r="I64" s="338">
        <f t="shared" si="6"/>
        <v>-1137258</v>
      </c>
      <c r="J64" s="339">
        <f t="shared" si="6"/>
        <v>126395056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-35125338</v>
      </c>
      <c r="F66" s="348">
        <f>SUM(+F68+F76+F77+F84+F85+F86+F89+F90+F91+F92+F93+F94+F95)</f>
        <v>8047600</v>
      </c>
      <c r="G66" s="349">
        <f aca="true" t="shared" si="8" ref="G66:L66">SUM(+G68+G76+G77+G84+G85+G86+G89+G90+G91+G92+G93+G94+G95)</f>
        <v>135859267</v>
      </c>
      <c r="H66" s="350">
        <f>SUM(+H68+H76+H77+H84+H85+H86+H89+H90+H91+H92+H93+H94+H95)</f>
        <v>-2553869</v>
      </c>
      <c r="I66" s="350">
        <f>SUM(+I68+I76+I77+I84+I85+I86+I89+I90+I91+I92+I93+I94+I95)</f>
        <v>1137258</v>
      </c>
      <c r="J66" s="351">
        <f>SUM(+J68+J76+J77+J84+J85+J86+J89+J90+J91+J92+J93+J94+J95)</f>
        <v>-126395056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-40996714</v>
      </c>
      <c r="F68" s="309">
        <f>SUM(F69:F75)</f>
        <v>-41003746</v>
      </c>
      <c r="G68" s="310">
        <f aca="true" t="shared" si="9" ref="G68:M68">SUM(G69:G75)</f>
        <v>-31734172</v>
      </c>
      <c r="H68" s="311">
        <f>SUM(H69:H75)</f>
        <v>-9269574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-40996714</v>
      </c>
      <c r="F70" s="375">
        <f t="shared" si="1"/>
        <v>-40996714</v>
      </c>
      <c r="G70" s="376">
        <f>+'[1]OTCHET'!G484+'[1]OTCHET'!G485+'[1]OTCHET'!G488+'[1]OTCHET'!G489+'[1]OTCHET'!G492+'[1]OTCHET'!G493+'[1]OTCHET'!G494+'[1]OTCHET'!G496</f>
        <v>-31734172</v>
      </c>
      <c r="H70" s="377">
        <f>+'[1]OTCHET'!H484+'[1]OTCHET'!H485+'[1]OTCHET'!H488+'[1]OTCHET'!H489+'[1]OTCHET'!H492+'[1]OTCHET'!H493+'[1]OTCHET'!H494+'[1]OTCHET'!H496</f>
        <v>-9262542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11910</v>
      </c>
      <c r="G74" s="376">
        <f>+'[1]OTCHET'!G581+'[1]OTCHET'!G582</f>
        <v>0</v>
      </c>
      <c r="H74" s="377">
        <f>+'[1]OTCHET'!H581+'[1]OTCHET'!H582</f>
        <v>11910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-18942</v>
      </c>
      <c r="G75" s="383">
        <f>+'[1]OTCHET'!G583+'[1]OTCHET'!G584+'[1]OTCHET'!G585</f>
        <v>0</v>
      </c>
      <c r="H75" s="384">
        <f>+'[1]OTCHET'!H583+'[1]OTCHET'!H584+'[1]OTCHET'!H585</f>
        <v>-18942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-3391166</v>
      </c>
      <c r="F76" s="299">
        <f t="shared" si="1"/>
        <v>-3391166</v>
      </c>
      <c r="G76" s="300">
        <f>'[1]OTCHET'!G461</f>
        <v>-3391166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9262542</v>
      </c>
      <c r="F77" s="309">
        <f>SUM(F78:F83)</f>
        <v>54455453</v>
      </c>
      <c r="G77" s="310">
        <f aca="true" t="shared" si="10" ref="G77:M77">SUM(G78:G83)</f>
        <v>45003000</v>
      </c>
      <c r="H77" s="311">
        <f>SUM(H78:H83)</f>
        <v>9452453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45003000</v>
      </c>
      <c r="G79" s="376">
        <f>+'[1]OTCHET'!G467+'[1]OTCHET'!G470</f>
        <v>45003000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9262542</v>
      </c>
      <c r="F83" s="382">
        <f t="shared" si="1"/>
        <v>9452453</v>
      </c>
      <c r="G83" s="383">
        <f>+'[1]OTCHET'!G480</f>
        <v>0</v>
      </c>
      <c r="H83" s="384">
        <f>+'[1]OTCHET'!H480</f>
        <v>9452453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-967331</v>
      </c>
      <c r="G86" s="310">
        <f aca="true" t="shared" si="11" ref="G86:M86">+G87+G88</f>
        <v>-1483312</v>
      </c>
      <c r="H86" s="311">
        <f>+H87+H88</f>
        <v>555499</v>
      </c>
      <c r="I86" s="311">
        <f>+I87+I88</f>
        <v>-8902</v>
      </c>
      <c r="J86" s="312">
        <f>+J87+J88</f>
        <v>-30616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-967331</v>
      </c>
      <c r="G88" s="383">
        <f>+'[1]OTCHET'!G521+'[1]OTCHET'!G524+'[1]OTCHET'!G544</f>
        <v>-1483312</v>
      </c>
      <c r="H88" s="384">
        <f>+'[1]OTCHET'!H521+'[1]OTCHET'!H524+'[1]OTCHET'!H544</f>
        <v>555499</v>
      </c>
      <c r="I88" s="384">
        <f>+'[1]OTCHET'!I521+'[1]OTCHET'!I524+'[1]OTCHET'!I544</f>
        <v>-8902</v>
      </c>
      <c r="J88" s="385">
        <f>+'[1]OTCHET'!J521+'[1]OTCHET'!J524+'[1]OTCHET'!J544</f>
        <v>-30616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-596876</v>
      </c>
      <c r="G89" s="300">
        <f>'[1]OTCHET'!G531</f>
        <v>125767564</v>
      </c>
      <c r="H89" s="301">
        <f>'[1]OTCHET'!H531</f>
        <v>0</v>
      </c>
      <c r="I89" s="301">
        <f>'[1]OTCHET'!I531</f>
        <v>0</v>
      </c>
      <c r="J89" s="302">
        <f>'[1]OTCHET'!J531</f>
        <v>-126364440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2209230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2209230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-2579527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-2579527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-78437</v>
      </c>
      <c r="G92" s="169">
        <f>+'[1]OTCHET'!G580</f>
        <v>0</v>
      </c>
      <c r="H92" s="170">
        <f>+'[1]OTCHET'!H580</f>
        <v>-78598</v>
      </c>
      <c r="I92" s="170">
        <f>+'[1]OTCHET'!I580</f>
        <v>161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1697353</v>
      </c>
      <c r="H95" s="122">
        <f>'[1]OTCHET'!H591</f>
        <v>-2843352</v>
      </c>
      <c r="I95" s="122">
        <f>'[1]OTCHET'!I591</f>
        <v>1145999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2477166</v>
      </c>
      <c r="H96" s="398">
        <f>+'[1]OTCHET'!H594</f>
        <v>-2843352</v>
      </c>
      <c r="I96" s="398">
        <f>+'[1]OTCHET'!I594</f>
        <v>366186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44936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2023-01-13T06:43:26Z</dcterms:created>
  <dcterms:modified xsi:type="dcterms:W3CDTF">2023-01-13T11:38:48Z</dcterms:modified>
  <cp:category/>
  <cp:version/>
  <cp:contentType/>
  <cp:contentStatus/>
</cp:coreProperties>
</file>