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<sst xmlns="http://schemas.openxmlformats.org/spreadsheetml/2006/main" count="247" uniqueCount="175">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</sst>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rt\B1_2023_03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270820</v>
          </cell>
          <cell r="H74">
            <v>7842</v>
          </cell>
          <cell r="I74">
            <v>-1247</v>
          </cell>
          <cell r="J74">
            <v>0</v>
          </cell>
        </row>
        <row r="77">
          <cell r="G77">
            <v>130927</v>
          </cell>
          <cell r="I77">
            <v>-2502</v>
          </cell>
        </row>
        <row r="78">
          <cell r="G78">
            <v>139893</v>
          </cell>
          <cell r="I78">
            <v>1255</v>
          </cell>
        </row>
        <row r="90">
          <cell r="E90">
            <v>0</v>
          </cell>
          <cell r="G90">
            <v>4430026</v>
          </cell>
          <cell r="H90">
            <v>462772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1220352</v>
          </cell>
          <cell r="H106">
            <v>0</v>
          </cell>
          <cell r="I106">
            <v>0</v>
          </cell>
          <cell r="J106">
            <v>509097</v>
          </cell>
        </row>
        <row r="110">
          <cell r="E110">
            <v>0</v>
          </cell>
          <cell r="G110">
            <v>9924</v>
          </cell>
          <cell r="H110">
            <v>-355</v>
          </cell>
          <cell r="I110">
            <v>-12</v>
          </cell>
          <cell r="J110">
            <v>-509097</v>
          </cell>
        </row>
        <row r="119">
          <cell r="E119">
            <v>0</v>
          </cell>
          <cell r="G119">
            <v>680538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6830474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8703455</v>
          </cell>
          <cell r="H187">
            <v>0</v>
          </cell>
          <cell r="I187">
            <v>37106</v>
          </cell>
          <cell r="J187">
            <v>1452149</v>
          </cell>
        </row>
        <row r="190">
          <cell r="E190">
            <v>0</v>
          </cell>
          <cell r="G190">
            <v>1106430</v>
          </cell>
          <cell r="H190">
            <v>0</v>
          </cell>
          <cell r="I190">
            <v>8559</v>
          </cell>
          <cell r="J190">
            <v>132236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2591088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5145165</v>
          </cell>
          <cell r="H205">
            <v>-19568</v>
          </cell>
          <cell r="I205">
            <v>165434</v>
          </cell>
          <cell r="J205">
            <v>0</v>
          </cell>
        </row>
        <row r="223">
          <cell r="E223">
            <v>0</v>
          </cell>
          <cell r="G223">
            <v>594674</v>
          </cell>
          <cell r="H223">
            <v>0</v>
          </cell>
          <cell r="I223">
            <v>4213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269758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129014491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174613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163957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48785781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150551501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10470038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-633620</v>
          </cell>
          <cell r="H396">
            <v>462512</v>
          </cell>
          <cell r="I396">
            <v>-1495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26625598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3"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-8786</v>
          </cell>
          <cell r="H524">
            <v>43423</v>
          </cell>
          <cell r="I524">
            <v>-2274</v>
          </cell>
          <cell r="J524">
            <v>-3200</v>
          </cell>
        </row>
        <row r="531">
          <cell r="E531">
            <v>0</v>
          </cell>
          <cell r="G531">
            <v>21388911</v>
          </cell>
          <cell r="H531">
            <v>0</v>
          </cell>
          <cell r="I531">
            <v>0</v>
          </cell>
          <cell r="J531">
            <v>-22446925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35025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-3102266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-35892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-24871</v>
          </cell>
          <cell r="J578">
            <v>0</v>
          </cell>
        </row>
        <row r="579">
          <cell r="G579">
            <v>-381561</v>
          </cell>
          <cell r="I579">
            <v>0</v>
          </cell>
        </row>
        <row r="580">
          <cell r="G580">
            <v>0</v>
          </cell>
          <cell r="H580">
            <v>-173</v>
          </cell>
          <cell r="I580">
            <v>-27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-30774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-677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174840</v>
          </cell>
          <cell r="H591">
            <v>-455981</v>
          </cell>
          <cell r="I591">
            <v>281141</v>
          </cell>
          <cell r="J591">
            <v>0</v>
          </cell>
        </row>
        <row r="594">
          <cell r="E594">
            <v>0</v>
          </cell>
          <cell r="G594">
            <v>438444</v>
          </cell>
          <cell r="H594">
            <v>-523434</v>
          </cell>
          <cell r="I594">
            <v>84990</v>
          </cell>
          <cell r="J594">
            <v>0</v>
          </cell>
        </row>
        <row r="605">
          <cell r="B605">
            <v>45026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3" sqref="G1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13911123</v>
      </c>
      <c r="G22" s="111">
        <f t="shared" si="0"/>
        <v>13442134</v>
      </c>
      <c r="H22" s="112">
        <f t="shared" si="0"/>
        <v>470259</v>
      </c>
      <c r="I22" s="112">
        <f t="shared" si="0"/>
        <v>-1270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13911123</v>
      </c>
      <c r="G25" s="136">
        <f aca="true" t="shared" si="2" ref="G25:M25">+G26+G30+G31+G32+G33</f>
        <v>13442134</v>
      </c>
      <c r="H25" s="137">
        <f>+H26+H30+H31+H32+H33</f>
        <v>470259</v>
      </c>
      <c r="I25" s="137">
        <f>+I26+I30+I31+I32+I33</f>
        <v>-1270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277415</v>
      </c>
      <c r="G26" s="142">
        <f>'[1]OTCHET'!G74</f>
        <v>270820</v>
      </c>
      <c r="H26" s="143">
        <f>'[1]OTCHET'!H74</f>
        <v>7842</v>
      </c>
      <c r="I26" s="143">
        <f>'[1]OTCHET'!I74</f>
        <v>-1247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128425</v>
      </c>
      <c r="G28" s="157">
        <f>'[1]OTCHET'!G77</f>
        <v>130927</v>
      </c>
      <c r="H28" s="158">
        <f>'[1]OTCHET'!H77</f>
        <v>0</v>
      </c>
      <c r="I28" s="158">
        <f>'[1]OTCHET'!I77</f>
        <v>-2502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141148</v>
      </c>
      <c r="G29" s="165">
        <f>+'[1]OTCHET'!G78+'[1]OTCHET'!G79</f>
        <v>139893</v>
      </c>
      <c r="H29" s="166">
        <f>+'[1]OTCHET'!H78+'[1]OTCHET'!H79</f>
        <v>0</v>
      </c>
      <c r="I29" s="166">
        <f>+'[1]OTCHET'!I78+'[1]OTCHET'!I79</f>
        <v>1255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4892798</v>
      </c>
      <c r="G30" s="171">
        <f>'[1]OTCHET'!G90+'[1]OTCHET'!G93+'[1]OTCHET'!G94</f>
        <v>4430026</v>
      </c>
      <c r="H30" s="172">
        <f>'[1]OTCHET'!H90+'[1]OTCHET'!H93+'[1]OTCHET'!H94</f>
        <v>462772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1729449</v>
      </c>
      <c r="G31" s="177">
        <f>'[1]OTCHET'!G106</f>
        <v>1220352</v>
      </c>
      <c r="H31" s="178">
        <f>'[1]OTCHET'!H106</f>
        <v>0</v>
      </c>
      <c r="I31" s="178">
        <f>'[1]OTCHET'!I106</f>
        <v>0</v>
      </c>
      <c r="J31" s="179">
        <f>'[1]OTCHET'!J106</f>
        <v>509097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7011461</v>
      </c>
      <c r="G32" s="177">
        <f>'[1]OTCHET'!G110+'[1]OTCHET'!G119+'[1]OTCHET'!G135+'[1]OTCHET'!G136</f>
        <v>7520936</v>
      </c>
      <c r="H32" s="178">
        <f>'[1]OTCHET'!H110+'[1]OTCHET'!H119+'[1]OTCHET'!H135+'[1]OTCHET'!H136</f>
        <v>-355</v>
      </c>
      <c r="I32" s="178">
        <f>'[1]OTCHET'!I110+'[1]OTCHET'!I119+'[1]OTCHET'!I135+'[1]OTCHET'!I136</f>
        <v>-23</v>
      </c>
      <c r="J32" s="179">
        <f>'[1]OTCHET'!J110+'[1]OTCHET'!J119+'[1]OTCHET'!J135+'[1]OTCHET'!J136</f>
        <v>-509097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198352364</v>
      </c>
      <c r="G38" s="218">
        <f t="shared" si="3"/>
        <v>193981147</v>
      </c>
      <c r="H38" s="219">
        <f t="shared" si="3"/>
        <v>-19568</v>
      </c>
      <c r="I38" s="219">
        <f t="shared" si="3"/>
        <v>215312</v>
      </c>
      <c r="J38" s="220">
        <f t="shared" si="3"/>
        <v>4175473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14031023</v>
      </c>
      <c r="G39" s="230">
        <f t="shared" si="4"/>
        <v>9809885</v>
      </c>
      <c r="H39" s="231">
        <f t="shared" si="4"/>
        <v>0</v>
      </c>
      <c r="I39" s="231">
        <f t="shared" si="4"/>
        <v>45665</v>
      </c>
      <c r="J39" s="232">
        <f t="shared" si="4"/>
        <v>4175473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10192710</v>
      </c>
      <c r="G40" s="238">
        <f>'[1]OTCHET'!G187</f>
        <v>8703455</v>
      </c>
      <c r="H40" s="239">
        <f>'[1]OTCHET'!H187</f>
        <v>0</v>
      </c>
      <c r="I40" s="239">
        <f>'[1]OTCHET'!I187</f>
        <v>37106</v>
      </c>
      <c r="J40" s="240">
        <f>'[1]OTCHET'!J187</f>
        <v>1452149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1247225</v>
      </c>
      <c r="G41" s="246">
        <f>'[1]OTCHET'!G190</f>
        <v>1106430</v>
      </c>
      <c r="H41" s="247">
        <f>'[1]OTCHET'!H190</f>
        <v>0</v>
      </c>
      <c r="I41" s="247">
        <f>'[1]OTCHET'!I190</f>
        <v>8559</v>
      </c>
      <c r="J41" s="248">
        <f>'[1]OTCHET'!J190</f>
        <v>132236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2591088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2591088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6064531</v>
      </c>
      <c r="G43" s="259">
        <f>+'[1]OTCHET'!G205+'[1]OTCHET'!G223+'[1]OTCHET'!G271</f>
        <v>5914452</v>
      </c>
      <c r="H43" s="260">
        <f>+'[1]OTCHET'!H205+'[1]OTCHET'!H223+'[1]OTCHET'!H271</f>
        <v>-19568</v>
      </c>
      <c r="I43" s="260">
        <f>+'[1]OTCHET'!I205+'[1]OTCHET'!I223+'[1]OTCHET'!I271</f>
        <v>169647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269758</v>
      </c>
      <c r="G44" s="129">
        <f>+'[1]OTCHET'!G227+'[1]OTCHET'!G233+'[1]OTCHET'!G236+'[1]OTCHET'!G237+'[1]OTCHET'!G238+'[1]OTCHET'!G239+'[1]OTCHET'!G240</f>
        <v>269758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269758</v>
      </c>
      <c r="G45" s="265">
        <f>+'[1]OTCHET'!G236+'[1]OTCHET'!G237+'[1]OTCHET'!G238+'[1]OTCHET'!G239+'[1]OTCHET'!G243+'[1]OTCHET'!G244+'[1]OTCHET'!G248</f>
        <v>269758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129014491</v>
      </c>
      <c r="G48" s="171">
        <f>+'[1]OTCHET'!G265+'[1]OTCHET'!G269+'[1]OTCHET'!G270</f>
        <v>129014491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186780</v>
      </c>
      <c r="G49" s="177">
        <f>'[1]OTCHET'!G275+'[1]OTCHET'!G276+'[1]OTCHET'!G284+'[1]OTCHET'!G287</f>
        <v>186780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48785781</v>
      </c>
      <c r="G50" s="177">
        <f>+'[1]OTCHET'!G288</f>
        <v>48785781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187474534</v>
      </c>
      <c r="G56" s="302">
        <f t="shared" si="5"/>
        <v>160387919</v>
      </c>
      <c r="H56" s="303">
        <f t="shared" si="5"/>
        <v>462512</v>
      </c>
      <c r="I56" s="304">
        <f t="shared" si="5"/>
        <v>-1495</v>
      </c>
      <c r="J56" s="305">
        <f t="shared" si="5"/>
        <v>26625598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150551501</v>
      </c>
      <c r="G57" s="308">
        <f>+'[1]OTCHET'!G361+'[1]OTCHET'!G375+'[1]OTCHET'!G388</f>
        <v>150551501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10297435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9836418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-1495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26625598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26625598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3033293</v>
      </c>
      <c r="G64" s="345">
        <f t="shared" si="6"/>
        <v>-20151094</v>
      </c>
      <c r="H64" s="346">
        <f t="shared" si="6"/>
        <v>952339</v>
      </c>
      <c r="I64" s="346">
        <f t="shared" si="6"/>
        <v>-218077</v>
      </c>
      <c r="J64" s="347">
        <f t="shared" si="6"/>
        <v>22450125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-3033293</v>
      </c>
      <c r="G66" s="357">
        <f aca="true" t="shared" si="8" ref="G66:L66">SUM(+G68+G76+G77+G84+G85+G86+G89+G90+G91+G92+G93+G94+G95)</f>
        <v>20151094</v>
      </c>
      <c r="H66" s="358">
        <f>SUM(+H68+H76+H77+H84+H85+H86+H89+H90+H91+H92+H93+H94+H95)</f>
        <v>-952339</v>
      </c>
      <c r="I66" s="358">
        <f>SUM(+I68+I76+I77+I84+I85+I86+I89+I90+I91+I92+I93+I94+I95)</f>
        <v>218077</v>
      </c>
      <c r="J66" s="359">
        <f>SUM(+J68+J76+J77+J84+J85+J86+J89+J90+J91+J92+J93+J94+J95)</f>
        <v>-22450125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-1073506</v>
      </c>
      <c r="G68" s="318">
        <f aca="true" t="shared" si="9" ref="G68:M68">SUM(G69:G75)</f>
        <v>-1056637</v>
      </c>
      <c r="H68" s="319">
        <f>SUM(H69:H75)</f>
        <v>-16869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-1056637</v>
      </c>
      <c r="G70" s="384">
        <f>+'[1]OTCHET'!G484+'[1]OTCHET'!G485+'[1]OTCHET'!G488+'[1]OTCHET'!G489+'[1]OTCHET'!G492+'[1]OTCHET'!G493+'[1]OTCHET'!G494+'[1]OTCHET'!G496</f>
        <v>-1056637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13905</v>
      </c>
      <c r="G74" s="384">
        <f>+'[1]OTCHET'!G581+'[1]OTCHET'!G582</f>
        <v>0</v>
      </c>
      <c r="H74" s="385">
        <f>+'[1]OTCHET'!H581+'[1]OTCHET'!H582</f>
        <v>13905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-30774</v>
      </c>
      <c r="G75" s="391">
        <f>+'[1]OTCHET'!G583+'[1]OTCHET'!G584+'[1]OTCHET'!G585</f>
        <v>0</v>
      </c>
      <c r="H75" s="392">
        <f>+'[1]OTCHET'!H583+'[1]OTCHET'!H584+'[1]OTCHET'!H585</f>
        <v>-30774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64188</v>
      </c>
      <c r="G86" s="318">
        <f aca="true" t="shared" si="11" ref="G86:M86">+G87+G88</f>
        <v>26239</v>
      </c>
      <c r="H86" s="319">
        <f>+H87+H88</f>
        <v>43423</v>
      </c>
      <c r="I86" s="319">
        <f>+I87+I88</f>
        <v>-2274</v>
      </c>
      <c r="J86" s="320">
        <f>+J87+J88</f>
        <v>-3200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64188</v>
      </c>
      <c r="G88" s="391">
        <f>+'[1]OTCHET'!G521+'[1]OTCHET'!G524+'[1]OTCHET'!G544</f>
        <v>26239</v>
      </c>
      <c r="H88" s="392">
        <f>+'[1]OTCHET'!H521+'[1]OTCHET'!H524+'[1]OTCHET'!H544</f>
        <v>43423</v>
      </c>
      <c r="I88" s="392">
        <f>+'[1]OTCHET'!I521+'[1]OTCHET'!I524+'[1]OTCHET'!I544</f>
        <v>-2274</v>
      </c>
      <c r="J88" s="393">
        <f>+'[1]OTCHET'!J521+'[1]OTCHET'!J524+'[1]OTCHET'!J544</f>
        <v>-3200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-1058014</v>
      </c>
      <c r="G89" s="308">
        <f>'[1]OTCHET'!G531</f>
        <v>21388911</v>
      </c>
      <c r="H89" s="309">
        <f>'[1]OTCHET'!H531</f>
        <v>0</v>
      </c>
      <c r="I89" s="309">
        <f>'[1]OTCHET'!I531</f>
        <v>0</v>
      </c>
      <c r="J89" s="310">
        <f>'[1]OTCHET'!J531</f>
        <v>-22446925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2579527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2579527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-3544611</v>
      </c>
      <c r="G91" s="177">
        <f>+'[1]OTCHET'!G573+'[1]OTCHET'!G574+'[1]OTCHET'!G575+'[1]OTCHET'!G576+'[1]OTCHET'!G577+'[1]OTCHET'!G578+'[1]OTCHET'!G579</f>
        <v>-381582</v>
      </c>
      <c r="H91" s="178">
        <f>+'[1]OTCHET'!H573+'[1]OTCHET'!H574+'[1]OTCHET'!H575+'[1]OTCHET'!H576+'[1]OTCHET'!H577+'[1]OTCHET'!H578+'[1]OTCHET'!H579</f>
        <v>-3102266</v>
      </c>
      <c r="I91" s="178">
        <f>+'[1]OTCHET'!I573+'[1]OTCHET'!I574+'[1]OTCHET'!I575+'[1]OTCHET'!I576+'[1]OTCHET'!I577+'[1]OTCHET'!I578+'[1]OTCHET'!I579</f>
        <v>-60763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-200</v>
      </c>
      <c r="G92" s="177">
        <f>+'[1]OTCHET'!G580</f>
        <v>0</v>
      </c>
      <c r="H92" s="178">
        <f>+'[1]OTCHET'!H580</f>
        <v>-173</v>
      </c>
      <c r="I92" s="178">
        <f>+'[1]OTCHET'!I580</f>
        <v>-27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-677</v>
      </c>
      <c r="G94" s="177">
        <f>+'[1]OTCHET'!G589+'[1]OTCHET'!G590</f>
        <v>-677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174840</v>
      </c>
      <c r="H95" s="130">
        <f>'[1]OTCHET'!H591</f>
        <v>-455981</v>
      </c>
      <c r="I95" s="130">
        <f>'[1]OTCHET'!I591</f>
        <v>281141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438444</v>
      </c>
      <c r="H96" s="406">
        <f>+'[1]OTCHET'!H594</f>
        <v>-523434</v>
      </c>
      <c r="I96" s="406">
        <f>+'[1]OTCHET'!I594</f>
        <v>84990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45026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2023-04-18T07:01:50Z</dcterms:modified>
  <cp:category/>
  <cp:version/>
  <cp:contentType/>
  <cp:contentStatus/>
</cp:coreProperties>
</file>