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<sst xmlns="http://schemas.openxmlformats.org/spreadsheetml/2006/main" count="247" uniqueCount="175">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</sst>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3\30.06.2023\B3_2023_02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45107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341957</v>
          </cell>
          <cell r="H74">
            <v>1105915</v>
          </cell>
          <cell r="I74">
            <v>-1913</v>
          </cell>
          <cell r="J74">
            <v>0</v>
          </cell>
        </row>
        <row r="77">
          <cell r="G77">
            <v>66043</v>
          </cell>
          <cell r="I77">
            <v>-4703</v>
          </cell>
        </row>
        <row r="78">
          <cell r="G78">
            <v>275914</v>
          </cell>
          <cell r="I78">
            <v>2790</v>
          </cell>
        </row>
        <row r="90">
          <cell r="E90">
            <v>0</v>
          </cell>
          <cell r="G90">
            <v>8285507</v>
          </cell>
          <cell r="H90">
            <v>1000768</v>
          </cell>
          <cell r="I90">
            <v>0</v>
          </cell>
          <cell r="J90">
            <v>28725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2364292</v>
          </cell>
          <cell r="H106">
            <v>0</v>
          </cell>
          <cell r="I106">
            <v>0</v>
          </cell>
          <cell r="J106">
            <v>1003870</v>
          </cell>
        </row>
        <row r="110">
          <cell r="E110">
            <v>0</v>
          </cell>
          <cell r="G110">
            <v>11315</v>
          </cell>
          <cell r="H110">
            <v>-1019</v>
          </cell>
          <cell r="I110">
            <v>47</v>
          </cell>
          <cell r="J110">
            <v>-1032595</v>
          </cell>
        </row>
        <row r="119">
          <cell r="E119">
            <v>0</v>
          </cell>
          <cell r="G119">
            <v>243729</v>
          </cell>
          <cell r="H119">
            <v>0</v>
          </cell>
          <cell r="I119">
            <v>-11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7038510</v>
          </cell>
        </row>
        <row r="137">
          <cell r="E137">
            <v>0</v>
          </cell>
          <cell r="G137">
            <v>3129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17886466</v>
          </cell>
          <cell r="H187">
            <v>0</v>
          </cell>
          <cell r="I187">
            <v>73079</v>
          </cell>
          <cell r="J187">
            <v>3252064</v>
          </cell>
        </row>
        <row r="190">
          <cell r="E190">
            <v>0</v>
          </cell>
          <cell r="G190">
            <v>2199630</v>
          </cell>
          <cell r="H190">
            <v>0</v>
          </cell>
          <cell r="I190">
            <v>12992</v>
          </cell>
          <cell r="J190">
            <v>277375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5341227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10087662</v>
          </cell>
          <cell r="H205">
            <v>-30713</v>
          </cell>
          <cell r="I205">
            <v>433425</v>
          </cell>
          <cell r="J205">
            <v>0</v>
          </cell>
        </row>
        <row r="223">
          <cell r="E223">
            <v>0</v>
          </cell>
          <cell r="G223">
            <v>763671</v>
          </cell>
          <cell r="H223">
            <v>0</v>
          </cell>
          <cell r="I223">
            <v>7657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1683419</v>
          </cell>
          <cell r="H238">
            <v>631619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257961365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193713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22823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502049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218789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13239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114239781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325430066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20700746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-1350573</v>
          </cell>
          <cell r="H396">
            <v>462512</v>
          </cell>
          <cell r="I396">
            <v>-20057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80695207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80">
          <cell r="H480">
            <v>7773423</v>
          </cell>
        </row>
        <row r="493">
          <cell r="G493">
            <v>-15867086</v>
          </cell>
          <cell r="H493">
            <v>-4326787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-19706</v>
          </cell>
          <cell r="H524">
            <v>43423</v>
          </cell>
          <cell r="I524">
            <v>-6572</v>
          </cell>
          <cell r="J524">
            <v>-6866</v>
          </cell>
        </row>
        <row r="531">
          <cell r="E531">
            <v>0</v>
          </cell>
          <cell r="G531">
            <v>58537234</v>
          </cell>
          <cell r="H531">
            <v>0</v>
          </cell>
          <cell r="I531">
            <v>0</v>
          </cell>
          <cell r="J531">
            <v>-71817675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77886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2579527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-4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-6874392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-52747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-33309</v>
          </cell>
          <cell r="J578">
            <v>0</v>
          </cell>
        </row>
        <row r="579">
          <cell r="G579">
            <v>-432338</v>
          </cell>
          <cell r="I579">
            <v>0</v>
          </cell>
        </row>
        <row r="580">
          <cell r="G580">
            <v>0</v>
          </cell>
          <cell r="H580">
            <v>-126695</v>
          </cell>
          <cell r="I580">
            <v>24</v>
          </cell>
          <cell r="J580">
            <v>0</v>
          </cell>
        </row>
        <row r="581">
          <cell r="G581">
            <v>0</v>
          </cell>
          <cell r="H581">
            <v>13905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-40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407983</v>
          </cell>
          <cell r="H591">
            <v>-1049674</v>
          </cell>
          <cell r="I591">
            <v>641691</v>
          </cell>
          <cell r="J591">
            <v>0</v>
          </cell>
        </row>
        <row r="594">
          <cell r="E594">
            <v>0</v>
          </cell>
          <cell r="G594">
            <v>745121</v>
          </cell>
          <cell r="H594">
            <v>-1049674</v>
          </cell>
          <cell r="I594">
            <v>304553</v>
          </cell>
          <cell r="J594">
            <v>0</v>
          </cell>
        </row>
        <row r="605">
          <cell r="B605">
            <v>45132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105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45107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0</v>
      </c>
      <c r="F15" s="41" t="str">
        <f>'[1]OTCHET'!F15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20392226</v>
      </c>
      <c r="G22" s="103">
        <f t="shared" si="0"/>
        <v>18288439</v>
      </c>
      <c r="H22" s="104">
        <f t="shared" si="0"/>
        <v>2105664</v>
      </c>
      <c r="I22" s="104">
        <f t="shared" si="0"/>
        <v>-1877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20389097</v>
      </c>
      <c r="G25" s="128">
        <f aca="true" t="shared" si="2" ref="G25:M25">+G26+G30+G31+G32+G33</f>
        <v>18285310</v>
      </c>
      <c r="H25" s="129">
        <f>+H26+H30+H31+H32+H33</f>
        <v>2105664</v>
      </c>
      <c r="I25" s="129">
        <f>+I26+I30+I31+I32+I33</f>
        <v>-1877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1445959</v>
      </c>
      <c r="G26" s="134">
        <f>'[1]OTCHET'!G74</f>
        <v>341957</v>
      </c>
      <c r="H26" s="135">
        <f>'[1]OTCHET'!H74</f>
        <v>1105915</v>
      </c>
      <c r="I26" s="135">
        <f>'[1]OTCHET'!I74</f>
        <v>-1913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61340</v>
      </c>
      <c r="G28" s="149">
        <f>'[1]OTCHET'!G77</f>
        <v>66043</v>
      </c>
      <c r="H28" s="150">
        <f>'[1]OTCHET'!H77</f>
        <v>0</v>
      </c>
      <c r="I28" s="150">
        <f>'[1]OTCHET'!I77</f>
        <v>-4703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278704</v>
      </c>
      <c r="G29" s="157">
        <f>+'[1]OTCHET'!G78+'[1]OTCHET'!G79</f>
        <v>275914</v>
      </c>
      <c r="H29" s="158">
        <f>+'[1]OTCHET'!H78+'[1]OTCHET'!H79</f>
        <v>0</v>
      </c>
      <c r="I29" s="158">
        <f>+'[1]OTCHET'!I78+'[1]OTCHET'!I79</f>
        <v>2790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9315000</v>
      </c>
      <c r="G30" s="163">
        <f>'[1]OTCHET'!G90+'[1]OTCHET'!G93+'[1]OTCHET'!G94</f>
        <v>8285507</v>
      </c>
      <c r="H30" s="164">
        <f>'[1]OTCHET'!H90+'[1]OTCHET'!H93+'[1]OTCHET'!H94</f>
        <v>1000768</v>
      </c>
      <c r="I30" s="164">
        <f>'[1]OTCHET'!I90+'[1]OTCHET'!I93+'[1]OTCHET'!I94</f>
        <v>0</v>
      </c>
      <c r="J30" s="165">
        <f>'[1]OTCHET'!J90+'[1]OTCHET'!J93+'[1]OTCHET'!J94</f>
        <v>28725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3368162</v>
      </c>
      <c r="G31" s="169">
        <f>'[1]OTCHET'!G106</f>
        <v>2364292</v>
      </c>
      <c r="H31" s="170">
        <f>'[1]OTCHET'!H106</f>
        <v>0</v>
      </c>
      <c r="I31" s="170">
        <f>'[1]OTCHET'!I106</f>
        <v>0</v>
      </c>
      <c r="J31" s="171">
        <f>'[1]OTCHET'!J106</f>
        <v>1003870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6259976</v>
      </c>
      <c r="G32" s="169">
        <f>'[1]OTCHET'!G110+'[1]OTCHET'!G119+'[1]OTCHET'!G135+'[1]OTCHET'!G136</f>
        <v>7293554</v>
      </c>
      <c r="H32" s="170">
        <f>'[1]OTCHET'!H110+'[1]OTCHET'!H119+'[1]OTCHET'!H135+'[1]OTCHET'!H136</f>
        <v>-1019</v>
      </c>
      <c r="I32" s="170">
        <f>'[1]OTCHET'!I110+'[1]OTCHET'!I119+'[1]OTCHET'!I135+'[1]OTCHET'!I136</f>
        <v>36</v>
      </c>
      <c r="J32" s="171">
        <f>'[1]OTCHET'!J110+'[1]OTCHET'!J119+'[1]OTCHET'!J135+'[1]OTCHET'!J136</f>
        <v>-1032595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3129</v>
      </c>
      <c r="G36" s="192">
        <f>+'[1]OTCHET'!G137</f>
        <v>3129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415771332</v>
      </c>
      <c r="G38" s="210">
        <f t="shared" si="3"/>
        <v>405772607</v>
      </c>
      <c r="H38" s="211">
        <f t="shared" si="3"/>
        <v>600906</v>
      </c>
      <c r="I38" s="211">
        <f t="shared" si="3"/>
        <v>527153</v>
      </c>
      <c r="J38" s="212">
        <f t="shared" si="3"/>
        <v>8870666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29042833</v>
      </c>
      <c r="G39" s="222">
        <f t="shared" si="4"/>
        <v>20086096</v>
      </c>
      <c r="H39" s="223">
        <f t="shared" si="4"/>
        <v>0</v>
      </c>
      <c r="I39" s="223">
        <f t="shared" si="4"/>
        <v>86071</v>
      </c>
      <c r="J39" s="224">
        <f t="shared" si="4"/>
        <v>8870666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21211609</v>
      </c>
      <c r="G40" s="230">
        <f>'[1]OTCHET'!G187</f>
        <v>17886466</v>
      </c>
      <c r="H40" s="231">
        <f>'[1]OTCHET'!H187</f>
        <v>0</v>
      </c>
      <c r="I40" s="231">
        <f>'[1]OTCHET'!I187</f>
        <v>73079</v>
      </c>
      <c r="J40" s="232">
        <f>'[1]OTCHET'!J187</f>
        <v>3252064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2489997</v>
      </c>
      <c r="G41" s="238">
        <f>'[1]OTCHET'!G190</f>
        <v>2199630</v>
      </c>
      <c r="H41" s="239">
        <f>'[1]OTCHET'!H190</f>
        <v>0</v>
      </c>
      <c r="I41" s="239">
        <f>'[1]OTCHET'!I190</f>
        <v>12992</v>
      </c>
      <c r="J41" s="240">
        <f>'[1]OTCHET'!J190</f>
        <v>277375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5341227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5341227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11455415</v>
      </c>
      <c r="G43" s="251">
        <f>+'[1]OTCHET'!G205+'[1]OTCHET'!G223+'[1]OTCHET'!G271</f>
        <v>11045046</v>
      </c>
      <c r="H43" s="252">
        <f>+'[1]OTCHET'!H205+'[1]OTCHET'!H223+'[1]OTCHET'!H271</f>
        <v>-30713</v>
      </c>
      <c r="I43" s="252">
        <f>+'[1]OTCHET'!I205+'[1]OTCHET'!I223+'[1]OTCHET'!I271</f>
        <v>441082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2315038</v>
      </c>
      <c r="G44" s="121">
        <f>+'[1]OTCHET'!G227+'[1]OTCHET'!G233+'[1]OTCHET'!G236+'[1]OTCHET'!G237+'[1]OTCHET'!G238+'[1]OTCHET'!G239+'[1]OTCHET'!G240</f>
        <v>1683419</v>
      </c>
      <c r="H44" s="122">
        <f>+'[1]OTCHET'!H227+'[1]OTCHET'!H233+'[1]OTCHET'!H236+'[1]OTCHET'!H237+'[1]OTCHET'!H238+'[1]OTCHET'!H239+'[1]OTCHET'!H240</f>
        <v>631619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2315038</v>
      </c>
      <c r="G45" s="257">
        <f>+'[1]OTCHET'!G236+'[1]OTCHET'!G237+'[1]OTCHET'!G238+'[1]OTCHET'!G239+'[1]OTCHET'!G243+'[1]OTCHET'!G244+'[1]OTCHET'!G248</f>
        <v>1683419</v>
      </c>
      <c r="H45" s="258">
        <f>+'[1]OTCHET'!H236+'[1]OTCHET'!H237+'[1]OTCHET'!H238+'[1]OTCHET'!H239+'[1]OTCHET'!H243+'[1]OTCHET'!H244+'[1]OTCHET'!H248</f>
        <v>631619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257961365</v>
      </c>
      <c r="G48" s="163">
        <f>+'[1]OTCHET'!G265+'[1]OTCHET'!G269+'[1]OTCHET'!G270</f>
        <v>257961365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756900</v>
      </c>
      <c r="G49" s="169">
        <f>'[1]OTCHET'!G275+'[1]OTCHET'!G276+'[1]OTCHET'!G284+'[1]OTCHET'!G287</f>
        <v>756900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114239781</v>
      </c>
      <c r="G50" s="169">
        <f>+'[1]OTCHET'!G288</f>
        <v>114239781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425917901</v>
      </c>
      <c r="G56" s="294">
        <f t="shared" si="5"/>
        <v>344780239</v>
      </c>
      <c r="H56" s="295">
        <f t="shared" si="5"/>
        <v>462512</v>
      </c>
      <c r="I56" s="296">
        <f t="shared" si="5"/>
        <v>-20057</v>
      </c>
      <c r="J56" s="297">
        <f t="shared" si="5"/>
        <v>80695207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325430066</v>
      </c>
      <c r="G57" s="300">
        <f>+'[1]OTCHET'!G361+'[1]OTCHET'!G375+'[1]OTCHET'!G388</f>
        <v>325430066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19792628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19350173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462512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-20057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80695207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80695207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30538795</v>
      </c>
      <c r="G64" s="337">
        <f t="shared" si="6"/>
        <v>-42703929</v>
      </c>
      <c r="H64" s="338">
        <f t="shared" si="6"/>
        <v>1967270</v>
      </c>
      <c r="I64" s="338">
        <f t="shared" si="6"/>
        <v>-549087</v>
      </c>
      <c r="J64" s="339">
        <f t="shared" si="6"/>
        <v>71824541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-30538795</v>
      </c>
      <c r="G66" s="349">
        <f aca="true" t="shared" si="8" ref="G66:L66">SUM(+G68+G76+G77+G84+G85+G86+G89+G90+G91+G92+G93+G94+G95)</f>
        <v>42703929</v>
      </c>
      <c r="H66" s="350">
        <f>SUM(+H68+H76+H77+H84+H85+H86+H89+H90+H91+H92+H93+H94+H95)</f>
        <v>-1967270</v>
      </c>
      <c r="I66" s="350">
        <f>SUM(+I68+I76+I77+I84+I85+I86+I89+I90+I91+I92+I93+I94+I95)</f>
        <v>549087</v>
      </c>
      <c r="J66" s="351">
        <f>SUM(+J68+J76+J77+J84+J85+J86+J89+J90+J91+J92+J93+J94+J95)</f>
        <v>-71824541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-20179968</v>
      </c>
      <c r="G68" s="310">
        <f aca="true" t="shared" si="9" ref="G68:M68">SUM(G69:G75)</f>
        <v>-15867086</v>
      </c>
      <c r="H68" s="311">
        <f>SUM(H69:H75)</f>
        <v>-4312882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-20193873</v>
      </c>
      <c r="G70" s="376">
        <f>+'[1]OTCHET'!G484+'[1]OTCHET'!G485+'[1]OTCHET'!G488+'[1]OTCHET'!G489+'[1]OTCHET'!G492+'[1]OTCHET'!G493+'[1]OTCHET'!G494+'[1]OTCHET'!G496</f>
        <v>-15867086</v>
      </c>
      <c r="H70" s="377">
        <f>+'[1]OTCHET'!H484+'[1]OTCHET'!H485+'[1]OTCHET'!H488+'[1]OTCHET'!H489+'[1]OTCHET'!H492+'[1]OTCHET'!H493+'[1]OTCHET'!H494+'[1]OTCHET'!H496</f>
        <v>-4326787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13905</v>
      </c>
      <c r="G74" s="376">
        <f>+'[1]OTCHET'!G581+'[1]OTCHET'!G582</f>
        <v>0</v>
      </c>
      <c r="H74" s="377">
        <f>+'[1]OTCHET'!H581+'[1]OTCHET'!H582</f>
        <v>13905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7773423</v>
      </c>
      <c r="G77" s="310">
        <f aca="true" t="shared" si="10" ref="G77:M77">SUM(G78:G83)</f>
        <v>0</v>
      </c>
      <c r="H77" s="311">
        <f>SUM(H78:H83)</f>
        <v>7773423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7773423</v>
      </c>
      <c r="G83" s="383">
        <f>+'[1]OTCHET'!G480</f>
        <v>0</v>
      </c>
      <c r="H83" s="384">
        <f>+'[1]OTCHET'!H480</f>
        <v>7773423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88165</v>
      </c>
      <c r="G86" s="310">
        <f aca="true" t="shared" si="11" ref="G86:M86">+G87+G88</f>
        <v>58180</v>
      </c>
      <c r="H86" s="311">
        <f>+H87+H88</f>
        <v>43423</v>
      </c>
      <c r="I86" s="311">
        <f>+I87+I88</f>
        <v>-6572</v>
      </c>
      <c r="J86" s="312">
        <f>+J87+J88</f>
        <v>-6866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88165</v>
      </c>
      <c r="G88" s="383">
        <f>+'[1]OTCHET'!G521+'[1]OTCHET'!G524+'[1]OTCHET'!G544</f>
        <v>58180</v>
      </c>
      <c r="H88" s="384">
        <f>+'[1]OTCHET'!H521+'[1]OTCHET'!H524+'[1]OTCHET'!H544</f>
        <v>43423</v>
      </c>
      <c r="I88" s="384">
        <f>+'[1]OTCHET'!I521+'[1]OTCHET'!I524+'[1]OTCHET'!I544</f>
        <v>-6572</v>
      </c>
      <c r="J88" s="385">
        <f>+'[1]OTCHET'!J521+'[1]OTCHET'!J524+'[1]OTCHET'!J544</f>
        <v>-6866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-13280441</v>
      </c>
      <c r="G89" s="300">
        <f>'[1]OTCHET'!G531</f>
        <v>58537234</v>
      </c>
      <c r="H89" s="301">
        <f>'[1]OTCHET'!H531</f>
        <v>0</v>
      </c>
      <c r="I89" s="301">
        <f>'[1]OTCHET'!I531</f>
        <v>0</v>
      </c>
      <c r="J89" s="302">
        <f>'[1]OTCHET'!J531</f>
        <v>-71817675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2579527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2579527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-7392790</v>
      </c>
      <c r="G91" s="169">
        <f>+'[1]OTCHET'!G573+'[1]OTCHET'!G574+'[1]OTCHET'!G575+'[1]OTCHET'!G576+'[1]OTCHET'!G577+'[1]OTCHET'!G578+'[1]OTCHET'!G579</f>
        <v>-432342</v>
      </c>
      <c r="H91" s="170">
        <f>+'[1]OTCHET'!H573+'[1]OTCHET'!H574+'[1]OTCHET'!H575+'[1]OTCHET'!H576+'[1]OTCHET'!H577+'[1]OTCHET'!H578+'[1]OTCHET'!H579</f>
        <v>-6874392</v>
      </c>
      <c r="I91" s="170">
        <f>+'[1]OTCHET'!I573+'[1]OTCHET'!I574+'[1]OTCHET'!I575+'[1]OTCHET'!I576+'[1]OTCHET'!I577+'[1]OTCHET'!I578+'[1]OTCHET'!I579</f>
        <v>-86056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-126671</v>
      </c>
      <c r="G92" s="169">
        <f>+'[1]OTCHET'!G580</f>
        <v>0</v>
      </c>
      <c r="H92" s="170">
        <f>+'[1]OTCHET'!H580</f>
        <v>-126695</v>
      </c>
      <c r="I92" s="170">
        <f>+'[1]OTCHET'!I580</f>
        <v>24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-40</v>
      </c>
      <c r="G94" s="169">
        <f>+'[1]OTCHET'!G589+'[1]OTCHET'!G590</f>
        <v>-40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407983</v>
      </c>
      <c r="H95" s="122">
        <f>'[1]OTCHET'!H591</f>
        <v>-1049674</v>
      </c>
      <c r="I95" s="122">
        <f>'[1]OTCHET'!I591</f>
        <v>641691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745121</v>
      </c>
      <c r="H96" s="398">
        <f>+'[1]OTCHET'!H594</f>
        <v>-1049674</v>
      </c>
      <c r="I96" s="398">
        <f>+'[1]OTCHET'!I594</f>
        <v>304553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45132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2023-08-01T12:26:28Z</dcterms:created>
  <dcterms:modified xsi:type="dcterms:W3CDTF">2023-08-01T13:32:14Z</dcterms:modified>
  <cp:category/>
  <cp:version/>
  <cp:contentType/>
  <cp:contentStatus/>
</cp:coreProperties>
</file>