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<sst xmlns="http://schemas.openxmlformats.org/spreadsheetml/2006/main" count="247" uniqueCount="175">
  <si>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</si>
  <si>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</si>
  <si>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</si>
  <si>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</si>
  <si>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</si>
  <si>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</si>
  <si>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</si>
  <si>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</si>
  <si>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2020 г.</t>
  </si>
  <si>
    <t>ОТЧЕТ               2020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</si>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</sst>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0\december\B1_2020_12_23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44196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3136451</v>
          </cell>
          <cell r="G74">
            <v>557216</v>
          </cell>
          <cell r="H74">
            <v>2317550</v>
          </cell>
          <cell r="I74">
            <v>7092</v>
          </cell>
          <cell r="J74">
            <v>0</v>
          </cell>
        </row>
        <row r="75">
          <cell r="H75">
            <v>233026</v>
          </cell>
        </row>
        <row r="77">
          <cell r="E77">
            <v>374640</v>
          </cell>
          <cell r="G77">
            <v>129973</v>
          </cell>
          <cell r="I77">
            <v>1389</v>
          </cell>
        </row>
        <row r="78">
          <cell r="E78">
            <v>432360</v>
          </cell>
          <cell r="G78">
            <v>424497</v>
          </cell>
          <cell r="I78">
            <v>5703</v>
          </cell>
        </row>
        <row r="90">
          <cell r="E90">
            <v>25017400</v>
          </cell>
          <cell r="G90">
            <v>17488195</v>
          </cell>
          <cell r="H90">
            <v>500999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4169000</v>
          </cell>
          <cell r="G108">
            <v>3724409</v>
          </cell>
          <cell r="H108">
            <v>38</v>
          </cell>
          <cell r="I108">
            <v>27</v>
          </cell>
          <cell r="J108">
            <v>1391524</v>
          </cell>
        </row>
        <row r="112">
          <cell r="E112">
            <v>-1178528</v>
          </cell>
          <cell r="G112">
            <v>-79873</v>
          </cell>
          <cell r="H112">
            <v>64215</v>
          </cell>
          <cell r="I112">
            <v>2129</v>
          </cell>
          <cell r="J112">
            <v>-1391524</v>
          </cell>
        </row>
        <row r="121">
          <cell r="E121">
            <v>-6700000</v>
          </cell>
          <cell r="G121">
            <v>-7928261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112378</v>
          </cell>
          <cell r="H125">
            <v>0</v>
          </cell>
          <cell r="I125">
            <v>0</v>
          </cell>
          <cell r="J125">
            <v>0</v>
          </cell>
        </row>
        <row r="137">
          <cell r="E137">
            <v>34200000</v>
          </cell>
          <cell r="G137">
            <v>29983684</v>
          </cell>
        </row>
        <row r="139">
          <cell r="E139">
            <v>11950</v>
          </cell>
          <cell r="G139">
            <v>11950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491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31944712</v>
          </cell>
          <cell r="G187">
            <v>26216486</v>
          </cell>
          <cell r="H187">
            <v>0</v>
          </cell>
          <cell r="I187">
            <v>187549</v>
          </cell>
          <cell r="J187">
            <v>5385745</v>
          </cell>
        </row>
        <row r="190">
          <cell r="E190">
            <v>2917440</v>
          </cell>
          <cell r="G190">
            <v>2587118</v>
          </cell>
          <cell r="H190">
            <v>0</v>
          </cell>
          <cell r="I190">
            <v>22717</v>
          </cell>
          <cell r="J190">
            <v>278603</v>
          </cell>
        </row>
        <row r="196">
          <cell r="E196">
            <v>7768308</v>
          </cell>
          <cell r="G196">
            <v>0</v>
          </cell>
          <cell r="H196">
            <v>0</v>
          </cell>
          <cell r="I196">
            <v>0</v>
          </cell>
          <cell r="J196">
            <v>7724383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26683500</v>
          </cell>
          <cell r="G205">
            <v>24933304</v>
          </cell>
          <cell r="H205">
            <v>-5771</v>
          </cell>
          <cell r="I205">
            <v>655491</v>
          </cell>
          <cell r="J205">
            <v>0</v>
          </cell>
        </row>
        <row r="223">
          <cell r="E223">
            <v>543399</v>
          </cell>
          <cell r="G223">
            <v>322052</v>
          </cell>
          <cell r="H223">
            <v>0</v>
          </cell>
          <cell r="I223">
            <v>14232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8754510</v>
          </cell>
          <cell r="G238">
            <v>6425059</v>
          </cell>
          <cell r="H238">
            <v>2329451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231336682</v>
          </cell>
          <cell r="G265">
            <v>231241873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1460669</v>
          </cell>
          <cell r="G271">
            <v>1458822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1131420</v>
          </cell>
          <cell r="G275">
            <v>1130445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-48959660</v>
          </cell>
          <cell r="G276">
            <v>-49171207</v>
          </cell>
          <cell r="H276">
            <v>0</v>
          </cell>
          <cell r="I276">
            <v>45</v>
          </cell>
          <cell r="J276">
            <v>0</v>
          </cell>
        </row>
        <row r="284">
          <cell r="E284">
            <v>611900</v>
          </cell>
          <cell r="G284">
            <v>610675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28520153</v>
          </cell>
          <cell r="G375">
            <v>141286555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62912051</v>
          </cell>
          <cell r="G391">
            <v>62684805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-23835425</v>
          </cell>
          <cell r="G396">
            <v>-24659428</v>
          </cell>
          <cell r="H396">
            <v>65222</v>
          </cell>
          <cell r="I396">
            <v>-5469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67593701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0">
          <cell r="E470">
            <v>169674000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80">
          <cell r="E480">
            <v>10694333</v>
          </cell>
          <cell r="H480">
            <v>10640551</v>
          </cell>
        </row>
        <row r="493">
          <cell r="E493">
            <v>-42428505</v>
          </cell>
          <cell r="G493">
            <v>-31734172</v>
          </cell>
          <cell r="H493">
            <v>-10694333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601404</v>
          </cell>
          <cell r="H524">
            <v>2266834</v>
          </cell>
          <cell r="I524">
            <v>-8250</v>
          </cell>
          <cell r="J524">
            <v>-81020</v>
          </cell>
        </row>
        <row r="531">
          <cell r="E531">
            <v>0</v>
          </cell>
          <cell r="G531">
            <v>53945272</v>
          </cell>
          <cell r="H531">
            <v>0</v>
          </cell>
          <cell r="I531">
            <v>0</v>
          </cell>
          <cell r="J531">
            <v>-54122049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-752515</v>
          </cell>
          <cell r="H544">
            <v>533</v>
          </cell>
          <cell r="I544">
            <v>1182</v>
          </cell>
          <cell r="J544">
            <v>-1901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1163724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-2600976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H580">
            <v>4</v>
          </cell>
          <cell r="I580">
            <v>-2973</v>
          </cell>
          <cell r="J580">
            <v>0</v>
          </cell>
        </row>
        <row r="581">
          <cell r="G581">
            <v>0</v>
          </cell>
          <cell r="H581">
            <v>9090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H584">
            <v>-10958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513008</v>
          </cell>
          <cell r="H591">
            <v>-1399304</v>
          </cell>
          <cell r="I591">
            <v>886296</v>
          </cell>
          <cell r="J591">
            <v>0</v>
          </cell>
        </row>
        <row r="594">
          <cell r="E594">
            <v>0</v>
          </cell>
          <cell r="G594">
            <v>1232825</v>
          </cell>
          <cell r="H594">
            <v>-1399304</v>
          </cell>
          <cell r="I594">
            <v>166479</v>
          </cell>
          <cell r="J594">
            <v>0</v>
          </cell>
        </row>
        <row r="605">
          <cell r="B605">
            <v>44204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88">
      <selection activeCell="O123" sqref="O123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44196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0</v>
      </c>
      <c r="F15" s="45" t="str">
        <f>'[1]OTCHET'!F15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58656273</v>
      </c>
      <c r="F22" s="110">
        <f t="shared" si="0"/>
        <v>46762239</v>
      </c>
      <c r="G22" s="111">
        <f t="shared" si="0"/>
        <v>43869698</v>
      </c>
      <c r="H22" s="112">
        <f t="shared" si="0"/>
        <v>2883293</v>
      </c>
      <c r="I22" s="112">
        <f t="shared" si="0"/>
        <v>9248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58644323</v>
      </c>
      <c r="F25" s="135">
        <f>+F26+F30+F31+F32+F33</f>
        <v>46749798</v>
      </c>
      <c r="G25" s="136">
        <f aca="true" t="shared" si="2" ref="G25:M25">+G26+G30+G31+G32+G33</f>
        <v>43857748</v>
      </c>
      <c r="H25" s="137">
        <f>+H26+H30+H31+H32+H33</f>
        <v>2882802</v>
      </c>
      <c r="I25" s="137">
        <f>+I26+I30+I31+I32+I33</f>
        <v>9248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3136451</v>
      </c>
      <c r="F26" s="141">
        <f t="shared" si="1"/>
        <v>2881858</v>
      </c>
      <c r="G26" s="142">
        <f>'[1]OTCHET'!G74</f>
        <v>557216</v>
      </c>
      <c r="H26" s="143">
        <f>'[1]OTCHET'!H74</f>
        <v>2317550</v>
      </c>
      <c r="I26" s="143">
        <f>'[1]OTCHET'!I74</f>
        <v>7092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233026</v>
      </c>
      <c r="G27" s="149">
        <f>'[1]OTCHET'!G75</f>
        <v>0</v>
      </c>
      <c r="H27" s="150">
        <f>'[1]OTCHET'!H75</f>
        <v>233026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374640</v>
      </c>
      <c r="F28" s="156">
        <f t="shared" si="1"/>
        <v>131362</v>
      </c>
      <c r="G28" s="157">
        <f>'[1]OTCHET'!G77</f>
        <v>129973</v>
      </c>
      <c r="H28" s="158">
        <f>'[1]OTCHET'!H77</f>
        <v>0</v>
      </c>
      <c r="I28" s="158">
        <f>'[1]OTCHET'!I77</f>
        <v>1389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432360</v>
      </c>
      <c r="F29" s="164">
        <f t="shared" si="1"/>
        <v>430200</v>
      </c>
      <c r="G29" s="165">
        <f>+'[1]OTCHET'!G78+'[1]OTCHET'!G79</f>
        <v>424497</v>
      </c>
      <c r="H29" s="166">
        <f>+'[1]OTCHET'!H78+'[1]OTCHET'!H79</f>
        <v>0</v>
      </c>
      <c r="I29" s="166">
        <f>+'[1]OTCHET'!I78+'[1]OTCHET'!I79</f>
        <v>5703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25017400</v>
      </c>
      <c r="F30" s="170">
        <f t="shared" si="1"/>
        <v>17989194</v>
      </c>
      <c r="G30" s="171">
        <f>'[1]OTCHET'!G90+'[1]OTCHET'!G93+'[1]OTCHET'!G94</f>
        <v>17488195</v>
      </c>
      <c r="H30" s="172">
        <f>'[1]OTCHET'!H90+'[1]OTCHET'!H93+'[1]OTCHET'!H94</f>
        <v>500999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4169000</v>
      </c>
      <c r="F31" s="176">
        <f t="shared" si="1"/>
        <v>5115998</v>
      </c>
      <c r="G31" s="177">
        <f>'[1]OTCHET'!G108</f>
        <v>3724409</v>
      </c>
      <c r="H31" s="178">
        <f>'[1]OTCHET'!H108</f>
        <v>38</v>
      </c>
      <c r="I31" s="178">
        <f>'[1]OTCHET'!I108</f>
        <v>27</v>
      </c>
      <c r="J31" s="179">
        <f>'[1]OTCHET'!J108</f>
        <v>1391524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26321472</v>
      </c>
      <c r="F32" s="176">
        <f t="shared" si="1"/>
        <v>20650370</v>
      </c>
      <c r="G32" s="177">
        <f>'[1]OTCHET'!G112+'[1]OTCHET'!G121+'[1]OTCHET'!G137+'[1]OTCHET'!G138</f>
        <v>21975550</v>
      </c>
      <c r="H32" s="178">
        <f>'[1]OTCHET'!H112+'[1]OTCHET'!H121+'[1]OTCHET'!H137+'[1]OTCHET'!H138</f>
        <v>64215</v>
      </c>
      <c r="I32" s="178">
        <f>'[1]OTCHET'!I112+'[1]OTCHET'!I121+'[1]OTCHET'!I137+'[1]OTCHET'!I138</f>
        <v>2129</v>
      </c>
      <c r="J32" s="179">
        <f>'[1]OTCHET'!J112+'[1]OTCHET'!J121+'[1]OTCHET'!J137+'[1]OTCHET'!J138</f>
        <v>-1391524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112378</v>
      </c>
      <c r="G33" s="129">
        <f>'[1]OTCHET'!G125</f>
        <v>112378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11950</v>
      </c>
      <c r="F36" s="199">
        <f t="shared" si="1"/>
        <v>11950</v>
      </c>
      <c r="G36" s="200">
        <f>+'[1]OTCHET'!G139</f>
        <v>11950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491</v>
      </c>
      <c r="G37" s="208">
        <f>'[1]OTCHET'!G142+'[1]OTCHET'!G151+'[1]OTCHET'!G160</f>
        <v>0</v>
      </c>
      <c r="H37" s="209">
        <f>'[1]OTCHET'!H142+'[1]OTCHET'!H151+'[1]OTCHET'!H160</f>
        <v>491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264192880</v>
      </c>
      <c r="F38" s="217">
        <f t="shared" si="3"/>
        <v>262347072</v>
      </c>
      <c r="G38" s="218">
        <f t="shared" si="3"/>
        <v>245754627</v>
      </c>
      <c r="H38" s="219">
        <f t="shared" si="3"/>
        <v>2323680</v>
      </c>
      <c r="I38" s="219">
        <f t="shared" si="3"/>
        <v>880034</v>
      </c>
      <c r="J38" s="220">
        <f t="shared" si="3"/>
        <v>13388731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42630460</v>
      </c>
      <c r="F39" s="229">
        <f t="shared" si="4"/>
        <v>42402601</v>
      </c>
      <c r="G39" s="230">
        <f t="shared" si="4"/>
        <v>28803604</v>
      </c>
      <c r="H39" s="231">
        <f t="shared" si="4"/>
        <v>0</v>
      </c>
      <c r="I39" s="231">
        <f t="shared" si="4"/>
        <v>210266</v>
      </c>
      <c r="J39" s="232">
        <f t="shared" si="4"/>
        <v>13388731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31944712</v>
      </c>
      <c r="F40" s="237">
        <f t="shared" si="1"/>
        <v>31789780</v>
      </c>
      <c r="G40" s="238">
        <f>'[1]OTCHET'!G187</f>
        <v>26216486</v>
      </c>
      <c r="H40" s="239">
        <f>'[1]OTCHET'!H187</f>
        <v>0</v>
      </c>
      <c r="I40" s="239">
        <f>'[1]OTCHET'!I187</f>
        <v>187549</v>
      </c>
      <c r="J40" s="240">
        <f>'[1]OTCHET'!J187</f>
        <v>5385745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2917440</v>
      </c>
      <c r="F41" s="245">
        <f t="shared" si="1"/>
        <v>2888438</v>
      </c>
      <c r="G41" s="246">
        <f>'[1]OTCHET'!G190</f>
        <v>2587118</v>
      </c>
      <c r="H41" s="247">
        <f>'[1]OTCHET'!H190</f>
        <v>0</v>
      </c>
      <c r="I41" s="247">
        <f>'[1]OTCHET'!I190</f>
        <v>22717</v>
      </c>
      <c r="J41" s="248">
        <f>'[1]OTCHET'!J190</f>
        <v>278603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7768308</v>
      </c>
      <c r="F42" s="252">
        <f t="shared" si="1"/>
        <v>7724383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7724383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28687568</v>
      </c>
      <c r="F43" s="258">
        <f t="shared" si="1"/>
        <v>27378130</v>
      </c>
      <c r="G43" s="259">
        <f>+'[1]OTCHET'!G205+'[1]OTCHET'!G223+'[1]OTCHET'!G271</f>
        <v>26714178</v>
      </c>
      <c r="H43" s="260">
        <f>+'[1]OTCHET'!H205+'[1]OTCHET'!H223+'[1]OTCHET'!H271</f>
        <v>-5771</v>
      </c>
      <c r="I43" s="260">
        <f>+'[1]OTCHET'!I205+'[1]OTCHET'!I223+'[1]OTCHET'!I271</f>
        <v>669723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8754510</v>
      </c>
      <c r="F44" s="128">
        <f t="shared" si="1"/>
        <v>8754510</v>
      </c>
      <c r="G44" s="129">
        <f>+'[1]OTCHET'!G227+'[1]OTCHET'!G233+'[1]OTCHET'!G236+'[1]OTCHET'!G237+'[1]OTCHET'!G238+'[1]OTCHET'!G239+'[1]OTCHET'!G240</f>
        <v>6425059</v>
      </c>
      <c r="H44" s="130">
        <f>+'[1]OTCHET'!H227+'[1]OTCHET'!H233+'[1]OTCHET'!H236+'[1]OTCHET'!H237+'[1]OTCHET'!H238+'[1]OTCHET'!H239+'[1]OTCHET'!H240</f>
        <v>2329451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8754510</v>
      </c>
      <c r="F45" s="264">
        <f t="shared" si="1"/>
        <v>8754510</v>
      </c>
      <c r="G45" s="265">
        <f>+'[1]OTCHET'!G236+'[1]OTCHET'!G237+'[1]OTCHET'!G238+'[1]OTCHET'!G239+'[1]OTCHET'!G243+'[1]OTCHET'!G244+'[1]OTCHET'!G248</f>
        <v>6425059</v>
      </c>
      <c r="H45" s="266">
        <f>+'[1]OTCHET'!H236+'[1]OTCHET'!H237+'[1]OTCHET'!H238+'[1]OTCHET'!H239+'[1]OTCHET'!H243+'[1]OTCHET'!H244+'[1]OTCHET'!H248</f>
        <v>2329451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231336682</v>
      </c>
      <c r="F48" s="176">
        <f t="shared" si="1"/>
        <v>231241873</v>
      </c>
      <c r="G48" s="171">
        <f>+'[1]OTCHET'!G265+'[1]OTCHET'!G269+'[1]OTCHET'!G270</f>
        <v>231241873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-47216340</v>
      </c>
      <c r="F49" s="176">
        <f t="shared" si="1"/>
        <v>-47430042</v>
      </c>
      <c r="G49" s="177">
        <f>'[1]OTCHET'!G275+'[1]OTCHET'!G276+'[1]OTCHET'!G284+'[1]OTCHET'!G287</f>
        <v>-47430087</v>
      </c>
      <c r="H49" s="178">
        <f>'[1]OTCHET'!H275+'[1]OTCHET'!H276+'[1]OTCHET'!H284+'[1]OTCHET'!H287</f>
        <v>0</v>
      </c>
      <c r="I49" s="178">
        <f>'[1]OTCHET'!I275+'[1]OTCHET'!I276+'[1]OTCHET'!I284+'[1]OTCHET'!I287</f>
        <v>45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67596779</v>
      </c>
      <c r="F56" s="301">
        <f t="shared" si="5"/>
        <v>246965386</v>
      </c>
      <c r="G56" s="302">
        <f t="shared" si="5"/>
        <v>179311932</v>
      </c>
      <c r="H56" s="303">
        <f t="shared" si="5"/>
        <v>65222</v>
      </c>
      <c r="I56" s="304">
        <f t="shared" si="5"/>
        <v>-5469</v>
      </c>
      <c r="J56" s="305">
        <f t="shared" si="5"/>
        <v>67593701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28520153</v>
      </c>
      <c r="F57" s="307">
        <f t="shared" si="1"/>
        <v>141286555</v>
      </c>
      <c r="G57" s="308">
        <f>+'[1]OTCHET'!G361+'[1]OTCHET'!G375+'[1]OTCHET'!G388</f>
        <v>141286555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39076626</v>
      </c>
      <c r="F58" s="312">
        <f t="shared" si="1"/>
        <v>38085130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38025377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65222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-5469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67593701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67593701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-137939828</v>
      </c>
      <c r="F64" s="344">
        <f t="shared" si="6"/>
        <v>31380553</v>
      </c>
      <c r="G64" s="345">
        <f t="shared" si="6"/>
        <v>-22572997</v>
      </c>
      <c r="H64" s="346">
        <f t="shared" si="6"/>
        <v>624835</v>
      </c>
      <c r="I64" s="346">
        <f t="shared" si="6"/>
        <v>-876255</v>
      </c>
      <c r="J64" s="347">
        <f t="shared" si="6"/>
        <v>54204970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137939828</v>
      </c>
      <c r="F66" s="356">
        <f>SUM(+F68+F76+F77+F84+F85+F86+F89+F90+F91+F92+F93+F94+F95)</f>
        <v>-31380553</v>
      </c>
      <c r="G66" s="357">
        <f aca="true" t="shared" si="8" ref="G66:L66">SUM(+G68+G76+G77+G84+G85+G86+G89+G90+G91+G92+G93+G94+G95)</f>
        <v>22572997</v>
      </c>
      <c r="H66" s="358">
        <f>SUM(+H68+H76+H77+H84+H85+H86+H89+H90+H91+H92+H93+H94+H95)</f>
        <v>-624835</v>
      </c>
      <c r="I66" s="358">
        <f>SUM(+I68+I76+I77+I84+I85+I86+I89+I90+I91+I92+I93+I94+I95)</f>
        <v>876255</v>
      </c>
      <c r="J66" s="359">
        <f>SUM(+J68+J76+J77+J84+J85+J86+J89+J90+J91+J92+J93+J94+J95)</f>
        <v>-54204970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-42428505</v>
      </c>
      <c r="F68" s="317">
        <f>SUM(F69:F75)</f>
        <v>-42430373</v>
      </c>
      <c r="G68" s="318">
        <f aca="true" t="shared" si="9" ref="G68:M68">SUM(G69:G75)</f>
        <v>-31734172</v>
      </c>
      <c r="H68" s="319">
        <f>SUM(H69:H75)</f>
        <v>-10696201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-42428505</v>
      </c>
      <c r="F70" s="383">
        <f t="shared" si="1"/>
        <v>-42428505</v>
      </c>
      <c r="G70" s="384">
        <f>+'[1]OTCHET'!G484+'[1]OTCHET'!G485+'[1]OTCHET'!G488+'[1]OTCHET'!G489+'[1]OTCHET'!G492+'[1]OTCHET'!G493+'[1]OTCHET'!G494+'[1]OTCHET'!G496</f>
        <v>-31734172</v>
      </c>
      <c r="H70" s="385">
        <f>+'[1]OTCHET'!H484+'[1]OTCHET'!H485+'[1]OTCHET'!H488+'[1]OTCHET'!H489+'[1]OTCHET'!H492+'[1]OTCHET'!H493+'[1]OTCHET'!H494+'[1]OTCHET'!H496</f>
        <v>-10694333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9090</v>
      </c>
      <c r="G74" s="384">
        <f>+'[1]OTCHET'!G581+'[1]OTCHET'!G582</f>
        <v>0</v>
      </c>
      <c r="H74" s="385">
        <f>+'[1]OTCHET'!H581+'[1]OTCHET'!H582</f>
        <v>9090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-10958</v>
      </c>
      <c r="G75" s="391">
        <f>+'[1]OTCHET'!G583+'[1]OTCHET'!G584+'[1]OTCHET'!G585</f>
        <v>0</v>
      </c>
      <c r="H75" s="392">
        <f>+'[1]OTCHET'!H583+'[1]OTCHET'!H584+'[1]OTCHET'!H585</f>
        <v>-10958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180368333</v>
      </c>
      <c r="F77" s="317">
        <f>SUM(F78:F83)</f>
        <v>10640551</v>
      </c>
      <c r="G77" s="318">
        <f aca="true" t="shared" si="10" ref="G77:M77">SUM(G78:G83)</f>
        <v>0</v>
      </c>
      <c r="H77" s="319">
        <f>SUM(H78:H83)</f>
        <v>10640551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169674000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10694333</v>
      </c>
      <c r="F83" s="390">
        <f t="shared" si="1"/>
        <v>10640551</v>
      </c>
      <c r="G83" s="391">
        <f>+'[1]OTCHET'!G480</f>
        <v>0</v>
      </c>
      <c r="H83" s="392">
        <f>+'[1]OTCHET'!H480</f>
        <v>10640551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2026267</v>
      </c>
      <c r="G86" s="318">
        <f aca="true" t="shared" si="11" ref="G86:M86">+G87+G88</f>
        <v>-151111</v>
      </c>
      <c r="H86" s="319">
        <f>+H87+H88</f>
        <v>2267367</v>
      </c>
      <c r="I86" s="319">
        <f>+I87+I88</f>
        <v>-7068</v>
      </c>
      <c r="J86" s="320">
        <f>+J87+J88</f>
        <v>-82921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2026267</v>
      </c>
      <c r="G88" s="391">
        <f>+'[1]OTCHET'!G521+'[1]OTCHET'!G524+'[1]OTCHET'!G544</f>
        <v>-151111</v>
      </c>
      <c r="H88" s="392">
        <f>+'[1]OTCHET'!H521+'[1]OTCHET'!H524+'[1]OTCHET'!H544</f>
        <v>2267367</v>
      </c>
      <c r="I88" s="392">
        <f>+'[1]OTCHET'!I521+'[1]OTCHET'!I524+'[1]OTCHET'!I544</f>
        <v>-7068</v>
      </c>
      <c r="J88" s="393">
        <f>+'[1]OTCHET'!J521+'[1]OTCHET'!J524+'[1]OTCHET'!J544</f>
        <v>-82921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-176777</v>
      </c>
      <c r="G89" s="308">
        <f>'[1]OTCHET'!G531</f>
        <v>53945272</v>
      </c>
      <c r="H89" s="309">
        <f>'[1]OTCHET'!H531</f>
        <v>0</v>
      </c>
      <c r="I89" s="309">
        <f>'[1]OTCHET'!I531</f>
        <v>0</v>
      </c>
      <c r="J89" s="310">
        <f>'[1]OTCHET'!J531</f>
        <v>-54122049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1163724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1163724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-2600976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-2600976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-2969</v>
      </c>
      <c r="G92" s="177">
        <f>+'[1]OTCHET'!G580</f>
        <v>0</v>
      </c>
      <c r="H92" s="178">
        <f>+'[1]OTCHET'!H580</f>
        <v>4</v>
      </c>
      <c r="I92" s="178">
        <f>+'[1]OTCHET'!I580</f>
        <v>-2973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513008</v>
      </c>
      <c r="H95" s="130">
        <f>'[1]OTCHET'!H591</f>
        <v>-1399304</v>
      </c>
      <c r="I95" s="130">
        <f>'[1]OTCHET'!I591</f>
        <v>886296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1232825</v>
      </c>
      <c r="H96" s="406">
        <f>+'[1]OTCHET'!H594</f>
        <v>-1399304</v>
      </c>
      <c r="I96" s="406">
        <f>+'[1]OTCHET'!I594</f>
        <v>166479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44204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2021-01-11T08:36:08Z</dcterms:created>
  <dcterms:modified xsi:type="dcterms:W3CDTF">2021-01-11T08:37:18Z</dcterms:modified>
  <cp:category/>
  <cp:version/>
  <cp:contentType/>
  <cp:contentStatus/>
</cp:coreProperties>
</file>