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480" windowHeight="5625" firstSheet="1" activeTab="1"/>
  </bookViews>
  <sheets>
    <sheet name="OTCHET F" sheetId="1" state="hidden" r:id="rId1"/>
    <sheet name="2300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1">'2300'!$B$1:$H$146</definedName>
    <definedName name="SMETKA">'list'!$A$2:$A$7</definedName>
    <definedName name="Z_D568CAA1_2ECB_11D7_B07A_00010309AF38_.wvu.Cols" localSheetId="1" hidden="1">'2300'!$P:$Q,'2300'!$S:$T,'2300'!$V:$W,'2300'!$Y:$Z,'2300'!#REF!,'2300'!#REF!,'2300'!#REF!,'2300'!#REF!,'2300'!#REF!,'2300'!#REF!,'2300'!#REF!,'2300'!#REF!</definedName>
    <definedName name="Z_D568CAA1_2ECB_11D7_B07A_00010309AF38_.wvu.PrintArea" localSheetId="1" hidden="1">'2300'!$B$1:$N$146</definedName>
    <definedName name="Z_D568CAA1_2ECB_11D7_B07A_00010309AF38_.wvu.Rows" localSheetId="1" hidden="1">'2300'!$53:$53,'2300'!$60:$60,'2300'!$128:$132,'2300'!$134:$142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<sst xmlns="http://schemas.openxmlformats.org/spreadsheetml/2006/main" count="2104" uniqueCount="1612">
  <si>
    <t>6801</t>
  </si>
  <si>
    <t>Борово</t>
  </si>
  <si>
    <t>6802</t>
  </si>
  <si>
    <t>6803</t>
  </si>
  <si>
    <t>Ветово</t>
  </si>
  <si>
    <t>6804</t>
  </si>
  <si>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</si>
  <si>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</si>
  <si>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</si>
  <si>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</si>
  <si>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</si>
  <si>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</si>
  <si>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</si>
  <si>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</si>
  <si>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</si>
  <si>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</si>
  <si>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</si>
  <si>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</si>
  <si>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</si>
  <si>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</si>
  <si>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</si>
  <si>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</si>
  <si>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</si>
  <si>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</si>
  <si>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</si>
  <si>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</si>
  <si>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</si>
  <si>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</si>
  <si>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</si>
  <si>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</si>
  <si>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</si>
  <si>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</si>
  <si>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</si>
  <si>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</si>
  <si>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</si>
  <si>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</si>
  <si>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</si>
  <si>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</si>
  <si>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</si>
  <si>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</si>
  <si>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</si>
  <si>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</si>
  <si>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</si>
  <si>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</si>
  <si>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</si>
  <si>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</si>
  <si>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</si>
  <si>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</si>
  <si>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</si>
  <si>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</si>
  <si>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</si>
  <si>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</si>
  <si>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</si>
  <si>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</si>
  <si>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</si>
  <si>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</si>
  <si>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</si>
  <si>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</si>
  <si>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</si>
  <si>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</si>
  <si>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</si>
  <si>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</si>
  <si>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</si>
  <si>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</si>
  <si>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</si>
  <si>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</si>
  <si>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</si>
  <si>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</si>
  <si>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</si>
  <si>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</si>
  <si>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</si>
  <si>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</si>
  <si>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</si>
  <si>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</si>
  <si>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</si>
  <si>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</si>
  <si>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</si>
  <si>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</si>
  <si>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</si>
  <si>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</si>
  <si>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</si>
  <si>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</si>
  <si>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</si>
  <si>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</si>
  <si>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</si>
  <si>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</si>
  <si>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</si>
  <si>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</si>
  <si>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</si>
  <si>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</si>
  <si>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</si>
  <si>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</si>
  <si>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</si>
  <si>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</si>
  <si>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</si>
  <si>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</si>
  <si>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</si>
  <si>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</si>
  <si>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</si>
  <si>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</si>
  <si>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</si>
  <si>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</si>
  <si>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</si>
  <si>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</si>
  <si>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</si>
  <si>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</si>
  <si>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</si>
  <si>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</si>
  <si>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</si>
  <si>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</si>
  <si>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</si>
  <si>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</si>
  <si>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</si>
  <si>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</si>
  <si>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</si>
  <si>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</si>
  <si>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</si>
  <si>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</si>
  <si>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</si>
  <si>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</si>
  <si>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</si>
  <si>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</si>
  <si>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</si>
  <si>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</si>
  <si>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</si>
  <si>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</si>
  <si>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</si>
  <si>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0</t>
  </si>
  <si>
    <t>мтитс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</si>
  <si>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</si>
  <si>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</si>
  <si>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</si>
  <si>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</si>
  <si>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</si>
  <si>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</si>
  <si>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</si>
  <si>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</si>
  <si>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</si>
  <si>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</si>
  <si>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</si>
  <si>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</si>
  <si>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</si>
  <si>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</si>
  <si>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</si>
  <si>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</si>
  <si>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</si>
  <si>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</si>
  <si>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</si>
  <si>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</si>
  <si>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</si>
  <si>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</si>
  <si>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</si>
  <si>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</si>
  <si>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</si>
  <si>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</si>
  <si>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</si>
  <si>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</si>
  <si>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</si>
  <si>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</si>
  <si>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</si>
  <si>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</si>
  <si>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</si>
  <si>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</si>
  <si>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</si>
  <si>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</si>
  <si>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</si>
  <si>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</si>
  <si>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</si>
  <si>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</si>
  <si>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</si>
  <si>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</si>
  <si>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</si>
  <si>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</si>
  <si>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</si>
  <si>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</si>
  <si>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</si>
  <si>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</si>
  <si>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</si>
  <si>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</si>
  <si>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</si>
  <si>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</si>
  <si>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</si>
  <si>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</si>
  <si>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</si>
  <si>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</si>
  <si>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</si>
  <si>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</si>
  <si>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</si>
  <si>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</si>
  <si>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</si>
  <si>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</si>
  <si>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</si>
  <si>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</si>
  <si>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</si>
  <si>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</si>
  <si>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</si>
  <si>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</si>
  <si>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</si>
  <si>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</si>
  <si>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</si>
  <si>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</si>
  <si>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</si>
  <si>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</si>
  <si>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</si>
  <si>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</si>
  <si>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</si>
  <si>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</si>
  <si>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</si>
  <si>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</si>
  <si>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</si>
  <si>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</si>
  <si>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</si>
  <si>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</si>
  <si>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</si>
  <si>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</si>
  <si>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</si>
  <si>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</si>
  <si>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</si>
  <si>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</si>
  <si>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</si>
  <si>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</si>
  <si>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</si>
  <si>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</si>
  <si>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</si>
  <si>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</si>
  <si>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</si>
  <si>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</si>
  <si>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</si>
  <si>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</si>
  <si>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</si>
  <si>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</si>
  <si>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</si>
  <si>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</si>
  <si>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</si>
  <si>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</si>
  <si>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</si>
  <si>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</si>
  <si>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</si>
  <si>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</si>
  <si>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</si>
  <si>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</si>
  <si>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</si>
  <si>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</si>
  <si>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</si>
  <si>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</si>
  <si>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</si>
  <si>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</si>
  <si>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</si>
  <si>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</si>
  <si>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</si>
  <si>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</si>
  <si>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</si>
  <si>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</si>
  <si>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</si>
  <si>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</si>
  <si>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</si>
  <si>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</si>
  <si>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</si>
  <si>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</si>
  <si>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</si>
  <si>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</si>
  <si>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</si>
  <si>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</si>
  <si>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</si>
  <si>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</si>
  <si>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</si>
  <si>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</si>
  <si>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</si>
  <si>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</si>
  <si>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</si>
  <si>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</si>
  <si>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</si>
  <si>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</si>
  <si>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</si>
  <si>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</si>
  <si>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</si>
  <si>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</si>
  <si>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</si>
  <si>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</si>
  <si>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</si>
  <si>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</si>
  <si>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</si>
  <si>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</si>
  <si>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</si>
  <si>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</si>
  <si>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</si>
  <si>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</si>
  <si>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</si>
  <si>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</si>
  <si>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</si>
  <si>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</si>
  <si>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</si>
  <si>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</si>
  <si>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</si>
  <si>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</si>
  <si>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</si>
  <si>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</si>
  <si>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</si>
  <si>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</si>
  <si>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</si>
  <si>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</si>
  <si>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</si>
  <si>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</si>
  <si>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</si>
  <si>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</si>
  <si>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</si>
  <si>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</si>
  <si>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</si>
  <si>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</si>
  <si>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</si>
  <si>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</si>
  <si>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</si>
  <si>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</si>
  <si>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</si>
  <si>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</si>
  <si>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</si>
  <si>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</si>
  <si>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</si>
  <si>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</si>
  <si>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</si>
  <si>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</si>
  <si>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</si>
  <si>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</si>
  <si>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</si>
  <si>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</si>
  <si>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</si>
  <si>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</si>
  <si>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</si>
  <si>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</si>
  <si>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</si>
  <si>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</si>
  <si>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</si>
  <si>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</si>
  <si>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</si>
  <si>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</si>
  <si>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</si>
  <si>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</si>
  <si>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</si>
  <si>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</si>
  <si>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</si>
  <si>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</si>
  <si>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</si>
  <si>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</si>
  <si>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</si>
  <si>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</si>
  <si>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</si>
  <si>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</si>
  <si>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</si>
  <si>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</si>
  <si>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</si>
  <si>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</si>
  <si>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</si>
  <si>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</si>
  <si>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</si>
  <si>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</si>
  <si>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</si>
  <si>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</si>
  <si>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</si>
  <si>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</si>
  <si>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</si>
  <si>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</si>
  <si>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</si>
  <si>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</si>
  <si>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</si>
  <si>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</si>
  <si>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</si>
  <si>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</si>
  <si>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</si>
  <si>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</si>
  <si>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</si>
  <si>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</si>
  <si>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</si>
  <si>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</si>
  <si>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</si>
  <si>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</si>
  <si>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</si>
  <si>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</si>
  <si>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</si>
  <si>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</si>
  <si>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</si>
  <si>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</si>
  <si>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</si>
  <si>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</si>
  <si>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</si>
  <si>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</si>
  <si>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</si>
  <si>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</si>
  <si>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</si>
  <si>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</si>
  <si>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</si>
  <si>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</si>
  <si>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</si>
  <si>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</si>
  <si>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</si>
  <si>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</si>
  <si>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</si>
  <si>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</si>
  <si>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</si>
  <si>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</si>
  <si>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</si>
  <si>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</si>
  <si>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</si>
  <si>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</si>
  <si>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</si>
  <si>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</si>
  <si>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</si>
  <si>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</si>
  <si>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</si>
  <si>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</si>
  <si>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</si>
  <si>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</si>
  <si>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</si>
  <si>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</si>
  <si>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</si>
  <si>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</si>
  <si>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</si>
  <si>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</si>
  <si>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</si>
  <si>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</si>
  <si>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</si>
  <si>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</si>
  <si>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</si>
  <si>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</si>
  <si>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</si>
  <si>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</si>
  <si>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</si>
  <si>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</si>
  <si>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</si>
  <si>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</si>
  <si>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</si>
  <si>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</si>
  <si>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</si>
  <si>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</si>
  <si>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</si>
  <si>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</si>
  <si>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</si>
  <si>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</si>
  <si>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</si>
  <si>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</si>
  <si>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</si>
  <si>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</si>
  <si>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</si>
  <si>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</si>
  <si>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</si>
  <si>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</si>
  <si>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</si>
  <si>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</si>
  <si>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</si>
  <si>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</si>
  <si>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</si>
  <si>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</si>
  <si>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</si>
  <si>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</si>
  <si>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</si>
  <si>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</si>
  <si>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</si>
  <si>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</si>
  <si>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</si>
  <si>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</si>
  <si>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</si>
  <si>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</si>
  <si>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</si>
  <si>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</si>
  <si>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</si>
  <si>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</si>
  <si>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</si>
  <si>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</si>
  <si>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</si>
  <si>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</si>
  <si>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</si>
  <si>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</si>
  <si>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</si>
  <si>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</si>
  <si>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</si>
  <si>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</si>
  <si>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</si>
  <si>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</si>
  <si>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</si>
  <si>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</si>
  <si>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</si>
  <si>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</si>
  <si>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</si>
  <si>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</si>
  <si>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</si>
  <si>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</si>
  <si>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</si>
  <si>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</si>
  <si>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</si>
  <si>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</si>
  <si>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</si>
  <si>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</si>
  <si>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</si>
  <si>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</si>
  <si>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</si>
  <si>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</si>
  <si>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</si>
  <si>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</si>
  <si>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</si>
  <si>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</si>
  <si>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</si>
  <si>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</si>
  <si>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</si>
  <si>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</si>
  <si>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</si>
  <si>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</si>
  <si>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</si>
  <si>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</si>
  <si>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</si>
  <si>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</si>
  <si>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</si>
  <si>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</si>
  <si>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</si>
  <si>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</si>
  <si>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</si>
  <si>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</si>
  <si>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</si>
  <si>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</si>
  <si>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</si>
  <si>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</si>
  <si>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</si>
  <si>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</si>
  <si>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</si>
  <si>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</si>
  <si>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</si>
  <si>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</si>
  <si>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</si>
  <si>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</si>
  <si>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ИЗГОТВИЛ: </t>
  </si>
  <si>
    <t>ДИРЕКТОР:  ………….……………..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</si>
  <si>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</si>
  <si>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</si>
  <si>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</si>
  <si>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</si>
  <si>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</si>
  <si>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</si>
  <si>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</si>
  <si>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</si>
  <si>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</si>
  <si>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</si>
  <si>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</si>
  <si>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</si>
  <si>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</si>
  <si>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</si>
  <si>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</si>
  <si>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</si>
  <si>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</si>
  <si>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</si>
  <si>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</si>
  <si>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</si>
  <si>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</si>
  <si>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</si>
  <si>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</si>
  <si>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</si>
  <si>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</si>
  <si>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</si>
  <si>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</si>
  <si>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</si>
  <si>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</si>
  <si>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</si>
  <si>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</si>
  <si>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</si>
  <si>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</si>
  <si>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</si>
  <si>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</si>
  <si>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</si>
  <si>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</si>
  <si>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</si>
  <si>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</si>
  <si>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</si>
  <si>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</si>
  <si>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</si>
  <si>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</si>
  <si>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</si>
  <si>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</si>
  <si>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</si>
  <si>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</si>
  <si>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</si>
  <si>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</si>
  <si>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</si>
  <si>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</si>
  <si>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</si>
  <si>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</si>
  <si>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</si>
  <si>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</si>
  <si>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</si>
  <si>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</si>
  <si>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</si>
  <si>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</si>
  <si>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</si>
  <si>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</si>
  <si>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</si>
  <si>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</si>
  <si>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</si>
  <si>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</si>
  <si>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</si>
  <si>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</si>
  <si>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</si>
  <si>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</si>
  <si>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</si>
  <si>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</si>
  <si>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</si>
  <si>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</si>
  <si>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</si>
  <si>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</si>
  <si>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</si>
  <si>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</si>
  <si>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</si>
  <si>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</si>
  <si>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</si>
  <si>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</si>
  <si>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</si>
  <si>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</si>
  <si>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</si>
  <si>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</si>
  <si>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</si>
  <si>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</si>
  <si>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</si>
  <si>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</si>
  <si>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</si>
  <si>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</si>
  <si>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</si>
  <si>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</si>
  <si>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</si>
  <si>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</si>
  <si>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</si>
  <si>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</si>
  <si>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</si>
  <si>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</si>
  <si>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</si>
  <si>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</si>
  <si>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</si>
  <si>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</si>
  <si>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</si>
  <si>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</si>
  <si>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</si>
  <si>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</si>
  <si>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</si>
  <si>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</si>
  <si>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</si>
  <si>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</si>
  <si>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</si>
  <si>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</si>
  <si>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</si>
  <si>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</si>
  <si>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</si>
  <si>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</si>
  <si>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</si>
  <si>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</si>
  <si>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</si>
  <si>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</si>
  <si>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</si>
  <si>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</si>
  <si>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</si>
  <si>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</si>
  <si>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</si>
  <si>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</si>
  <si>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</si>
  <si>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</si>
  <si>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</si>
  <si>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</si>
  <si>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</si>
  <si>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</si>
  <si>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</si>
  <si>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</si>
  <si>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</si>
  <si>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</si>
  <si>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</si>
  <si>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</si>
  <si>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</si>
  <si>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</si>
  <si>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</si>
  <si>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</si>
  <si>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</si>
  <si>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</si>
  <si>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</si>
  <si>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</si>
  <si>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</si>
  <si>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</si>
  <si>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</si>
  <si>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</si>
  <si>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</si>
  <si>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</si>
  <si>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</si>
  <si>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</si>
  <si>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</si>
  <si>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</si>
  <si>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</si>
  <si>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</si>
  <si>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</si>
  <si>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</si>
  <si>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</si>
  <si>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</si>
  <si>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</si>
  <si>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</si>
  <si>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</si>
  <si>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</si>
  <si>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</si>
  <si>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</si>
  <si>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</si>
  <si>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</si>
  <si>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</si>
  <si>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</si>
  <si>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</si>
  <si>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</si>
  <si>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</si>
  <si>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</si>
  <si>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</si>
  <si>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</si>
  <si>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</si>
  <si>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</si>
  <si>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</si>
  <si>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</si>
  <si>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</si>
  <si>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</si>
  <si>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</si>
  <si>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</si>
  <si>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</si>
  <si>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</si>
  <si>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</si>
  <si>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</si>
  <si>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</si>
  <si>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</si>
  <si>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</si>
  <si>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</si>
  <si>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</si>
  <si>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</si>
  <si>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</si>
  <si>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</si>
  <si>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</si>
  <si>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</si>
  <si>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</si>
  <si>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</si>
  <si>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</si>
  <si>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</si>
  <si>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</si>
  <si>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</si>
  <si>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</si>
  <si>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</si>
  <si>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</si>
  <si>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</si>
  <si>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</si>
  <si>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</si>
  <si>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</si>
  <si>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</si>
  <si>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</si>
  <si>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</si>
  <si>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</si>
  <si>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</si>
  <si>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</si>
  <si>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</si>
  <si>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</si>
  <si>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</si>
  <si>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след 2016</t>
  </si>
  <si>
    <t>Трансфери между бюджета на бюджетната организация и ЦБ (нето)</t>
  </si>
  <si>
    <t>МИНИСТЕРСТВО НА ТРАНСПОРТА, ИНФОРМАЦИОННИТЕ ТЕХНОЛОГИИ И СЪОБЩЕНИЯТА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</si>
  <si>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</si>
  <si>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</si>
  <si>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</si>
  <si>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</si>
  <si>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</si>
  <si>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</si>
  <si>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</si>
  <si>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</si>
  <si>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</si>
  <si>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</si>
  <si>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</si>
  <si>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</si>
  <si>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</si>
  <si>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</si>
  <si>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</si>
  <si>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</si>
  <si>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</si>
  <si>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</si>
  <si>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</si>
  <si>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</si>
  <si>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</si>
  <si>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</si>
  <si>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</si>
  <si>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</si>
  <si>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</si>
  <si>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</si>
  <si>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</si>
  <si>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</si>
  <si>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</si>
  <si>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</si>
  <si>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</si>
  <si>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</si>
  <si>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</si>
  <si>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</si>
  <si>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</si>
  <si>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</si>
  <si>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</si>
  <si>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</si>
  <si>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</si>
  <si>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</si>
  <si>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</si>
  <si>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</si>
  <si>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</si>
  <si>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</si>
  <si>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</si>
  <si>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</si>
  <si>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</si>
  <si>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</si>
  <si>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</si>
  <si>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</si>
  <si>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</si>
  <si>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</si>
  <si>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</si>
  <si>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</si>
  <si>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</si>
  <si>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</si>
  <si>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</si>
  <si>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</si>
  <si>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</si>
  <si>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</si>
  <si>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</si>
  <si>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</si>
  <si>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</si>
  <si>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</si>
  <si>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</si>
  <si>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</si>
  <si>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</si>
  <si>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</si>
  <si>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</si>
  <si>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</si>
  <si>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</si>
  <si>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</si>
  <si>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</si>
  <si>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</si>
  <si>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</si>
  <si>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</si>
  <si>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</si>
  <si>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</si>
  <si>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</si>
  <si>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</si>
  <si>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</si>
  <si>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</si>
  <si>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</si>
  <si>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</si>
  <si>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</si>
  <si>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</si>
  <si>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</si>
  <si>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</si>
  <si>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</si>
  <si>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</si>
  <si>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</si>
  <si>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</si>
  <si>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</si>
  <si>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</si>
  <si>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</si>
  <si>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</si>
  <si>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</si>
  <si>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</si>
  <si>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</si>
  <si>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</si>
  <si>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</si>
  <si>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</si>
  <si>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</si>
  <si>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</si>
  <si>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</si>
  <si>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</si>
  <si>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</si>
  <si>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</si>
  <si>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</si>
  <si>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</si>
  <si>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</si>
  <si>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</si>
  <si>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</si>
  <si>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</si>
  <si>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</si>
  <si>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</si>
  <si>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</si>
  <si>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</si>
  <si>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</si>
  <si>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</si>
  <si>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</si>
  <si>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</si>
  <si>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</si>
  <si>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</si>
  <si>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</si>
  <si>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</si>
  <si>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</si>
  <si>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</si>
  <si>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</si>
  <si>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</si>
  <si>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</si>
  <si>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</si>
  <si>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</si>
  <si>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</si>
  <si>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</si>
  <si>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</si>
  <si>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</si>
  <si>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</si>
  <si>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</si>
  <si>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</si>
  <si>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</si>
  <si>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</si>
  <si>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</si>
  <si>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</si>
  <si>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</si>
  <si>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</si>
  <si>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</si>
  <si>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</si>
  <si>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</si>
  <si>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</si>
  <si>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</si>
  <si>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</si>
  <si>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</si>
  <si>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</si>
  <si>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</si>
  <si>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</si>
  <si>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</si>
  <si>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</si>
  <si>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</si>
  <si>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</si>
  <si>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</si>
  <si>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</si>
  <si>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</si>
  <si>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</si>
  <si>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</si>
  <si>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</si>
  <si>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</si>
  <si>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</si>
  <si>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</si>
  <si>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</si>
  <si>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</si>
  <si>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</si>
  <si>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</si>
  <si>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</si>
  <si>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</si>
  <si>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</si>
  <si>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</si>
  <si>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</si>
  <si>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</si>
  <si>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</si>
  <si>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</si>
  <si>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</si>
  <si>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</si>
  <si>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</si>
  <si>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</si>
  <si>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</si>
  <si>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</si>
  <si>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</si>
  <si>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</si>
  <si>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</si>
  <si>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</si>
  <si>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</si>
  <si>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</si>
  <si>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</si>
  <si>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</si>
  <si>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</si>
  <si>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</si>
  <si>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</si>
  <si>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</si>
  <si>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</si>
  <si>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</si>
  <si>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</si>
  <si>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</si>
  <si>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</si>
  <si>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</si>
  <si>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</si>
  <si>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</si>
  <si>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</si>
  <si>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</si>
  <si>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</si>
  <si>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</si>
  <si>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</si>
  <si>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</si>
  <si>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</si>
  <si>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</si>
  <si>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</si>
  <si>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</si>
  <si>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</si>
  <si>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</si>
  <si>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</si>
  <si>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</si>
  <si>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</si>
  <si>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</si>
  <si>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</si>
  <si>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</si>
  <si>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</si>
  <si>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</si>
  <si>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</si>
  <si>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</si>
  <si>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</si>
  <si>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</si>
  <si>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</si>
  <si>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</si>
  <si>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</si>
  <si>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</si>
  <si>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</si>
  <si>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</si>
  <si>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</si>
  <si>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</si>
  <si>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</si>
  <si>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</si>
  <si>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</si>
  <si>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</si>
  <si>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</si>
  <si>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</si>
  <si>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</si>
  <si>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</si>
  <si>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</si>
  <si>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</si>
  <si>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</si>
  <si>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</si>
  <si>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</si>
  <si>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</si>
  <si>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</si>
  <si>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</si>
  <si>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</si>
  <si>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</si>
  <si>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</si>
  <si>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</si>
  <si>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</si>
  <si>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</si>
  <si>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</si>
  <si>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</si>
  <si>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</si>
  <si>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</si>
  <si>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</si>
  <si>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</si>
  <si>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</si>
  <si>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</si>
  <si>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</si>
  <si>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</si>
  <si>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</si>
  <si>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</si>
  <si>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</si>
  <si>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</si>
  <si>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</si>
  <si>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</si>
  <si>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</si>
  <si>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</si>
  <si>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</si>
  <si>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</si>
  <si>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</si>
  <si>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</si>
  <si>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</si>
  <si>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</si>
  <si>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</si>
  <si>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</si>
  <si>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</si>
  <si>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</si>
  <si>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</si>
  <si>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</si>
  <si>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</si>
  <si>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</si>
  <si>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</si>
  <si>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</si>
  <si>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</si>
  <si>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</si>
  <si>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</si>
  <si>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</si>
  <si>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</si>
  <si>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</si>
  <si>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</si>
  <si>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</si>
  <si>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</si>
  <si>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</si>
  <si>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</si>
  <si>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</si>
  <si>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</si>
  <si>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</si>
  <si>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</si>
  <si>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</si>
  <si>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</si>
  <si>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</si>
  <si>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</si>
  <si>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</si>
  <si>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</si>
  <si>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</si>
  <si>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</si>
  <si>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</si>
  <si>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</si>
  <si>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</si>
  <si>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</si>
  <si>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</si>
  <si>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</si>
  <si>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</si>
  <si>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</si>
  <si>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</si>
  <si>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</si>
  <si>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</si>
  <si>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</si>
  <si>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</si>
  <si>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</si>
  <si>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</si>
  <si>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</si>
  <si>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</si>
  <si>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</si>
  <si>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</si>
  <si>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</si>
  <si>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</si>
  <si>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</si>
  <si>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</si>
  <si>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</si>
  <si>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</si>
  <si>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</si>
  <si>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</si>
  <si>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</si>
  <si>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</si>
  <si>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</si>
  <si>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</si>
  <si>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</si>
  <si>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</si>
  <si>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</si>
  <si>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</si>
  <si>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</si>
  <si>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</si>
  <si>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</si>
  <si>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</si>
  <si>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</si>
  <si>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</si>
  <si>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(,,,,,,,,,,,,,,,,,,,,,)</t>
  </si>
  <si>
    <t>РЪКОВОДИТЕЛ:          …………………………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</si>
  <si>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</si>
  <si>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</si>
  <si>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</si>
  <si>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</si>
  <si>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</si>
  <si>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</si>
  <si>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</si>
  <si>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</si>
  <si>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</si>
  <si>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</si>
  <si>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</si>
  <si>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</si>
  <si>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</si>
  <si>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</si>
  <si>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</si>
  <si>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</si>
  <si>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</si>
  <si>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</si>
  <si>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</si>
  <si>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</si>
  <si>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</si>
  <si>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</si>
  <si>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</si>
  <si>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</si>
  <si>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</si>
  <si>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</si>
  <si>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</si>
  <si>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Касови операции, депозити, покупко-продажба на валута и сетълмент операции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</si>
  <si>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</si>
  <si>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</si>
  <si>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</si>
  <si>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</si>
  <si>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</si>
  <si>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</si>
  <si>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</si>
  <si>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</si>
  <si>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</si>
  <si>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</si>
  <si>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</si>
  <si>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</si>
  <si>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</si>
  <si>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</si>
  <si>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</si>
  <si>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</si>
  <si>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</si>
  <si>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</si>
  <si>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</si>
  <si>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</si>
  <si>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</si>
  <si>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</si>
  <si>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</si>
  <si>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</si>
  <si>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</si>
  <si>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</si>
  <si>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</si>
  <si>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</si>
  <si>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</si>
  <si>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</si>
  <si>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</si>
  <si>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</si>
  <si>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</si>
  <si>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</si>
  <si>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</si>
  <si>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</si>
  <si>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</si>
  <si>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</si>
  <si>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</si>
  <si>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</si>
  <si>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</si>
  <si>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</si>
  <si>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</si>
  <si>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</si>
  <si>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</si>
  <si>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</si>
  <si>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</si>
  <si>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</si>
  <si>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</si>
  <si>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</si>
  <si>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</si>
  <si>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</si>
  <si>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</si>
  <si>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</si>
  <si>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</si>
  <si>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</si>
  <si>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</si>
  <si>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</si>
  <si>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</si>
  <si>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</si>
  <si>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</si>
  <si>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</si>
  <si>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</si>
  <si>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</si>
  <si>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</si>
  <si>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</si>
  <si>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</si>
  <si>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</si>
  <si>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</si>
  <si>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</si>
  <si>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</si>
  <si>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</si>
  <si>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</si>
  <si>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</si>
  <si>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</si>
  <si>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</si>
  <si>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</si>
  <si>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</si>
  <si>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</si>
  <si>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</si>
  <si>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</si>
  <si>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</si>
  <si>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</si>
  <si>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</si>
  <si>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</si>
  <si>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</si>
  <si>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</si>
  <si>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</si>
  <si>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</si>
  <si>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</si>
  <si>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</si>
  <si>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</si>
  <si>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</si>
  <si>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</si>
  <si>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</si>
  <si>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</si>
  <si>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</si>
  <si>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</si>
  <si>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</si>
  <si>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</si>
  <si>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</si>
  <si>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</si>
  <si>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</si>
  <si>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</si>
  <si>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</si>
  <si>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</si>
  <si>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</si>
  <si>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</si>
  <si>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</si>
  <si>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</si>
  <si>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</si>
  <si>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</si>
  <si>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</si>
  <si>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</si>
  <si>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</si>
  <si>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</si>
  <si>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</si>
  <si>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</si>
  <si>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</si>
  <si>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</si>
  <si>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</si>
  <si>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</si>
  <si>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</si>
  <si>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</si>
  <si>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</si>
  <si>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</si>
  <si>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</si>
  <si>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</si>
  <si>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</si>
  <si>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</si>
  <si>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</si>
  <si>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</si>
  <si>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</si>
  <si>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</si>
  <si>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</si>
  <si>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</si>
  <si>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</si>
  <si>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</si>
  <si>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</si>
  <si>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</si>
  <si>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</si>
  <si>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</si>
  <si>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</si>
  <si>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</si>
  <si>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</si>
  <si>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</si>
  <si>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</si>
  <si>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</si>
  <si>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</si>
  <si>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</si>
  <si>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</si>
  <si>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</si>
  <si>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</si>
  <si>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</si>
  <si>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</si>
  <si>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</si>
  <si>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</si>
  <si>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</si>
  <si>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</si>
  <si>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</si>
  <si>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</si>
  <si>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</si>
  <si>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</si>
  <si>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</si>
  <si>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</si>
  <si>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</si>
  <si>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</si>
  <si>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</si>
  <si>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</si>
  <si>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</si>
  <si>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</si>
  <si>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</si>
  <si>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</si>
  <si>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</si>
  <si>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</si>
  <si>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</si>
  <si>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</si>
  <si>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</si>
  <si>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</si>
  <si>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</si>
  <si>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</si>
  <si>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Трансфери от/за сметки за чужди средства</t>
  </si>
  <si>
    <t xml:space="preserve">Уточнен план 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</si>
  <si>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</si>
  <si>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</si>
  <si>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</si>
  <si>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</si>
  <si>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</si>
  <si>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</si>
  <si>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</si>
  <si>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</si>
  <si>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</si>
  <si>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</si>
  <si>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</si>
  <si>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</si>
  <si>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</si>
  <si>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</si>
  <si>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</si>
  <si>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</si>
  <si>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</si>
  <si>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t>b2622</t>
  </si>
  <si>
    <t>d2469</t>
  </si>
  <si>
    <t>c2818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</si>
  <si>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</si>
  <si>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</si>
  <si>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</si>
  <si>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</si>
  <si>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</si>
  <si>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</si>
  <si>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</si>
  <si>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</si>
  <si>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</si>
  <si>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</si>
  <si>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</si>
  <si>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</si>
  <si>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</si>
  <si>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</si>
  <si>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</si>
  <si>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</si>
  <si>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</si>
  <si>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</si>
  <si>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</si>
  <si>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</si>
  <si>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</si>
  <si>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</si>
  <si>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</si>
  <si>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</si>
  <si>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</si>
  <si>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</si>
  <si>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</si>
  <si>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</si>
  <si>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</si>
  <si>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</si>
  <si>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</si>
  <si>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</si>
  <si>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</si>
  <si>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</si>
  <si>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</si>
  <si>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</si>
  <si>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</si>
  <si>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</si>
  <si>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</si>
  <si>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</si>
  <si>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</si>
  <si>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</si>
  <si>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</si>
  <si>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</si>
  <si>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</si>
  <si>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</si>
  <si>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</si>
  <si>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</si>
  <si>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</si>
  <si>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</si>
  <si>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</si>
  <si>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</si>
  <si>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</si>
  <si>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</si>
  <si>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</si>
  <si>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</si>
  <si>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</si>
  <si>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</si>
  <si>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</si>
  <si>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</si>
  <si>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</si>
  <si>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</si>
  <si>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</si>
  <si>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</si>
  <si>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</si>
  <si>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</si>
  <si>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</si>
  <si>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</si>
  <si>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</si>
  <si>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</si>
  <si>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</si>
  <si>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</si>
  <si>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</si>
  <si>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</si>
  <si>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</si>
  <si>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</si>
  <si>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</si>
  <si>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</si>
  <si>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</si>
  <si>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</si>
  <si>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</si>
  <si>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</si>
  <si>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</si>
  <si>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</si>
  <si>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</si>
  <si>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</si>
  <si>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</si>
  <si>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</si>
  <si>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</si>
  <si>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</si>
  <si>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</si>
  <si>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</si>
  <si>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</si>
  <si>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</si>
  <si>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</si>
  <si>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</si>
  <si>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</si>
  <si>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</si>
  <si>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</si>
  <si>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</si>
  <si>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</si>
  <si>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</si>
  <si>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</si>
  <si>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</si>
  <si>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</si>
  <si>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</si>
  <si>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</si>
  <si>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</si>
  <si>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</si>
  <si>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</si>
  <si>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</si>
  <si>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</si>
  <si>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</si>
  <si>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</si>
  <si>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</si>
  <si>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</si>
  <si>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</si>
  <si>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</si>
  <si>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</si>
  <si>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</si>
  <si>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</si>
  <si>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</si>
  <si>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</si>
  <si>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</si>
  <si>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</si>
  <si>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</si>
  <si>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</si>
  <si>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</si>
  <si>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</si>
  <si>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</si>
  <si>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</si>
  <si>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</si>
  <si>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</si>
  <si>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</si>
  <si>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</si>
  <si>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</si>
  <si>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</si>
  <si>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</si>
  <si>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</si>
  <si>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</si>
  <si>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</si>
  <si>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</si>
  <si>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</si>
  <si>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</si>
  <si>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</si>
  <si>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</si>
  <si>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</si>
  <si>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</si>
  <si>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</si>
  <si>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</si>
  <si>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</si>
  <si>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</si>
  <si>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</si>
  <si>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</si>
  <si>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</si>
  <si>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</si>
  <si>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</si>
  <si>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</si>
  <si>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</si>
  <si>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</si>
  <si>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</si>
  <si>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</si>
  <si>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</si>
  <si>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</si>
  <si>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</si>
  <si>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</si>
  <si>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</si>
  <si>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</si>
  <si>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</si>
  <si>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</si>
  <si>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</si>
  <si>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</si>
  <si>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</si>
  <si>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</si>
  <si>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</si>
  <si>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</si>
  <si>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</si>
  <si>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</si>
  <si>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</si>
  <si>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</si>
  <si>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</si>
  <si>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</si>
  <si>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</si>
  <si>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</si>
  <si>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</si>
  <si>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</si>
  <si>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</si>
  <si>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</si>
  <si>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</si>
  <si>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</si>
  <si>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</si>
  <si>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</si>
  <si>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</si>
  <si>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</si>
  <si>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</si>
  <si>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</si>
  <si>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</si>
  <si>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</si>
  <si>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</si>
  <si>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</si>
  <si>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</si>
  <si>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</si>
  <si>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</si>
  <si>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</si>
  <si>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</si>
  <si>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</si>
  <si>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</si>
  <si>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</si>
  <si>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</si>
  <si>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</si>
  <si>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</si>
  <si>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</si>
  <si>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</si>
  <si>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</si>
  <si>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</si>
  <si>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</si>
  <si>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</si>
  <si>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</si>
  <si>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</si>
  <si>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</si>
  <si>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</si>
  <si>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</si>
  <si>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</si>
  <si>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</si>
  <si>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</si>
  <si>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</si>
  <si>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</si>
  <si>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</si>
  <si>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</si>
  <si>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</si>
  <si>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</si>
  <si>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</si>
  <si>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</si>
  <si>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</si>
  <si>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</si>
  <si>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</si>
  <si>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</si>
  <si>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</si>
  <si>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</si>
  <si>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</si>
  <si>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</si>
  <si>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</si>
  <si>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</si>
  <si>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</si>
  <si>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</si>
  <si>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</si>
  <si>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</si>
  <si>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</si>
  <si>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</si>
  <si>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</si>
  <si>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</si>
  <si>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</si>
  <si>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</si>
  <si>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</si>
  <si>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</si>
  <si>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</si>
  <si>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</si>
  <si>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</si>
  <si>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</si>
  <si>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</si>
  <si>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</si>
  <si>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</si>
  <si>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>Осигурителни вноски</t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</si>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</sst>
</file>

<file path=xl/styles.xml><?xml version="1.0" encoding="utf-8"?>
<styleSheet xmlns="http://schemas.openxmlformats.org/spreadsheetml/2006/main">
  <numFmts count="7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"/>
    <numFmt numFmtId="189" formatCode="0.000"/>
    <numFmt numFmtId="190" formatCode="0.0000"/>
    <numFmt numFmtId="191" formatCode="0.00000"/>
    <numFmt numFmtId="192" formatCode="#,##0\ &quot;ea&quot;;\-#,##0\ &quot;ea&quot;"/>
    <numFmt numFmtId="193" formatCode="#,##0\ &quot;ea&quot;;[Red]\-#,##0\ &quot;ea&quot;"/>
    <numFmt numFmtId="194" formatCode="#,##0.00\ &quot;ea&quot;;\-#,##0.00\ &quot;ea&quot;"/>
    <numFmt numFmtId="195" formatCode="#,##0.00\ &quot;ea&quot;;[Red]\-#,##0.00\ &quot;ea&quot;"/>
    <numFmt numFmtId="196" formatCode="_-* #,##0\ &quot;ea&quot;_-;\-* #,##0\ &quot;ea&quot;_-;_-* &quot;-&quot;\ &quot;ea&quot;_-;_-@_-"/>
    <numFmt numFmtId="197" formatCode="_-* #,##0\ _e_a_-;\-* #,##0\ _e_a_-;_-* &quot;-&quot;\ _e_a_-;_-@_-"/>
    <numFmt numFmtId="198" formatCode="_-* #,##0.00\ &quot;ea&quot;_-;\-* #,##0.00\ &quot;ea&quot;_-;_-* &quot;-&quot;??\ &quot;ea&quot;_-;_-@_-"/>
    <numFmt numFmtId="199" formatCode="_-* #,##0.00\ _e_a_-;\-* #,##0.00\ _e_a_-;_-* &quot;-&quot;??\ _e_a_-;_-@_-"/>
    <numFmt numFmtId="200" formatCode="#,##0.0"/>
    <numFmt numFmtId="201" formatCode="_-* #,##0.0\ _ë_â_-;\-* #,##0.0\ _ë_â_-;_-* &quot;-&quot;??\ _ë_â_-;_-@_-"/>
    <numFmt numFmtId="202" formatCode="_-* #,##0\ _ë_â_-;\-* #,##0\ _ë_â_-;_-* &quot;-&quot;??\ _ë_â_-;_-@_-"/>
    <numFmt numFmtId="203" formatCode="#,##0\ &quot;лв.&quot;;\-#,##0\ &quot;лв.&quot;"/>
    <numFmt numFmtId="204" formatCode="#,##0\ &quot;лв.&quot;;[Red]\-#,##0\ &quot;лв.&quot;"/>
    <numFmt numFmtId="205" formatCode="#,##0.00\ &quot;лв.&quot;;\-#,##0.00\ &quot;лв.&quot;"/>
    <numFmt numFmtId="206" formatCode="#,##0.00\ &quot;лв.&quot;;[Red]\-#,##0.00\ &quot;лв.&quot;"/>
    <numFmt numFmtId="207" formatCode="_-* #,##0\ &quot;лв.&quot;_-;\-* #,##0\ &quot;лв.&quot;_-;_-* &quot;-&quot;\ &quot;лв.&quot;_-;_-@_-"/>
    <numFmt numFmtId="208" formatCode="_-* #,##0\ _л_в_._-;\-* #,##0\ _л_в_._-;_-* &quot;-&quot;\ _л_в_._-;_-@_-"/>
    <numFmt numFmtId="209" formatCode="_-* #,##0.00\ &quot;лв.&quot;_-;\-* #,##0.00\ &quot;лв.&quot;_-;_-* &quot;-&quot;??\ &quot;лв.&quot;_-;_-@_-"/>
    <numFmt numFmtId="210" formatCode="_-* #,##0.00\ _л_в_._-;\-* #,##0.00\ _л_в_._-;_-* &quot;-&quot;??\ _л_в_.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8"/>
      <name val="Hebar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4" borderId="0" applyNumberFormat="0" applyBorder="0" applyAlignment="0" applyProtection="0"/>
    <xf numFmtId="0" fontId="104" fillId="6" borderId="0" applyNumberFormat="0" applyBorder="0" applyAlignment="0" applyProtection="0"/>
    <xf numFmtId="0" fontId="104" fillId="3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6" borderId="0" applyNumberFormat="0" applyBorder="0" applyAlignment="0" applyProtection="0"/>
    <xf numFmtId="0" fontId="104" fillId="4" borderId="0" applyNumberFormat="0" applyBorder="0" applyAlignment="0" applyProtection="0"/>
    <xf numFmtId="0" fontId="105" fillId="6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8" borderId="0" applyNumberFormat="0" applyBorder="0" applyAlignment="0" applyProtection="0"/>
    <xf numFmtId="0" fontId="105" fillId="6" borderId="0" applyNumberFormat="0" applyBorder="0" applyAlignment="0" applyProtection="0"/>
    <xf numFmtId="0" fontId="105" fillId="3" borderId="0" applyNumberFormat="0" applyBorder="0" applyAlignment="0" applyProtection="0"/>
    <xf numFmtId="0" fontId="105" fillId="11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5" fillId="14" borderId="0" applyNumberFormat="0" applyBorder="0" applyAlignment="0" applyProtection="0"/>
    <xf numFmtId="0" fontId="106" fillId="15" borderId="0" applyNumberFormat="0" applyBorder="0" applyAlignment="0" applyProtection="0"/>
    <xf numFmtId="0" fontId="107" fillId="16" borderId="1" applyNumberFormat="0" applyAlignment="0" applyProtection="0"/>
    <xf numFmtId="0" fontId="108" fillId="1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6" borderId="0" applyNumberFormat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114" fillId="7" borderId="1" applyNumberFormat="0" applyAlignment="0" applyProtection="0"/>
    <xf numFmtId="0" fontId="115" fillId="0" borderId="6" applyNumberFormat="0" applyFill="0" applyAlignment="0" applyProtection="0"/>
    <xf numFmtId="0" fontId="116" fillId="7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17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0" fillId="4" borderId="7" applyNumberFormat="0" applyFont="0" applyAlignment="0" applyProtection="0"/>
    <xf numFmtId="0" fontId="118" fillId="16" borderId="8" applyNumberFormat="0" applyAlignment="0" applyProtection="0"/>
    <xf numFmtId="9" fontId="0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9" applyNumberFormat="0" applyFill="0" applyAlignment="0" applyProtection="0"/>
    <xf numFmtId="0" fontId="115" fillId="0" borderId="0" applyNumberFormat="0" applyFill="0" applyBorder="0" applyAlignment="0" applyProtection="0"/>
  </cellStyleXfs>
  <cellXfs count="910">
    <xf numFmtId="0" fontId="0" fillId="0" borderId="0" xfId="0" applyAlignment="1">
      <alignment/>
    </xf>
    <xf numFmtId="188" fontId="9" fillId="0" borderId="0" xfId="0" applyNumberFormat="1" applyFont="1" applyBorder="1" applyAlignment="1" applyProtection="1">
      <alignment/>
      <protection locked="0"/>
    </xf>
    <xf numFmtId="188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88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88" fontId="4" fillId="0" borderId="15" xfId="0" applyNumberFormat="1" applyFont="1" applyFill="1" applyBorder="1" applyAlignment="1" applyProtection="1">
      <alignment/>
      <protection locked="0"/>
    </xf>
    <xf numFmtId="188" fontId="4" fillId="0" borderId="16" xfId="0" applyNumberFormat="1" applyFont="1" applyFill="1" applyBorder="1" applyAlignment="1" applyProtection="1">
      <alignment/>
      <protection locked="0"/>
    </xf>
    <xf numFmtId="188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88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88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88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88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88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88" fontId="10" fillId="0" borderId="0" xfId="0" applyNumberFormat="1" applyFont="1" applyBorder="1" applyAlignment="1" applyProtection="1" quotePrefix="1">
      <alignment horizontal="left"/>
      <protection locked="0"/>
    </xf>
    <xf numFmtId="188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88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88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88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88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88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88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87" fontId="9" fillId="0" borderId="19" xfId="42" applyFont="1" applyBorder="1" applyAlignment="1" applyProtection="1">
      <alignment horizontal="left"/>
      <protection/>
    </xf>
    <xf numFmtId="49" fontId="17" fillId="18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17" xfId="59" applyFont="1" applyFill="1" applyBorder="1" applyAlignment="1" quotePrefix="1">
      <alignment horizontal="right" vertical="center"/>
      <protection/>
    </xf>
    <xf numFmtId="216" fontId="20" fillId="0" borderId="37" xfId="59" applyNumberFormat="1" applyFont="1" applyFill="1" applyBorder="1" applyAlignment="1" quotePrefix="1">
      <alignment horizontal="right" vertical="center"/>
      <protection/>
    </xf>
    <xf numFmtId="0" fontId="15" fillId="0" borderId="38" xfId="59" applyFont="1" applyFill="1" applyBorder="1" applyAlignment="1">
      <alignment horizontal="left" vertical="center" wrapText="1"/>
      <protection/>
    </xf>
    <xf numFmtId="0" fontId="15" fillId="0" borderId="0" xfId="59" applyFont="1" applyFill="1" applyBorder="1" applyAlignment="1">
      <alignment horizontal="left" vertical="center" wrapText="1"/>
      <protection/>
    </xf>
    <xf numFmtId="216" fontId="18" fillId="0" borderId="17" xfId="59" applyNumberFormat="1" applyFont="1" applyFill="1" applyBorder="1" applyAlignment="1" quotePrefix="1">
      <alignment horizontal="right" vertical="center"/>
      <protection/>
    </xf>
    <xf numFmtId="0" fontId="15" fillId="0" borderId="17" xfId="59" applyFont="1" applyFill="1" applyBorder="1" applyAlignment="1">
      <alignment horizontal="right" vertical="center"/>
      <protection/>
    </xf>
    <xf numFmtId="0" fontId="15" fillId="0" borderId="24" xfId="59" applyFont="1" applyFill="1" applyBorder="1" applyAlignment="1">
      <alignment horizontal="left" vertical="center" wrapText="1"/>
      <protection/>
    </xf>
    <xf numFmtId="216" fontId="20" fillId="0" borderId="39" xfId="59" applyNumberFormat="1" applyFont="1" applyFill="1" applyBorder="1" applyAlignment="1" quotePrefix="1">
      <alignment horizontal="right" vertical="center"/>
      <protection/>
    </xf>
    <xf numFmtId="216" fontId="17" fillId="0" borderId="17" xfId="59" applyNumberFormat="1" applyFont="1" applyFill="1" applyBorder="1" applyAlignment="1" quotePrefix="1">
      <alignment horizontal="right" vertical="center"/>
      <protection/>
    </xf>
    <xf numFmtId="216" fontId="20" fillId="0" borderId="40" xfId="59" applyNumberFormat="1" applyFont="1" applyFill="1" applyBorder="1" applyAlignment="1" quotePrefix="1">
      <alignment horizontal="right" vertical="center"/>
      <protection/>
    </xf>
    <xf numFmtId="0" fontId="15" fillId="0" borderId="0" xfId="59" applyFont="1" applyFill="1" applyBorder="1" applyAlignment="1">
      <alignment vertical="center" wrapText="1"/>
      <protection/>
    </xf>
    <xf numFmtId="0" fontId="15" fillId="0" borderId="24" xfId="59" applyFont="1" applyFill="1" applyBorder="1" applyAlignment="1">
      <alignment vertical="center" wrapText="1"/>
      <protection/>
    </xf>
    <xf numFmtId="0" fontId="19" fillId="0" borderId="38" xfId="59" applyFont="1" applyFill="1" applyBorder="1" applyAlignment="1">
      <alignment horizontal="left" vertical="center" wrapText="1"/>
      <protection/>
    </xf>
    <xf numFmtId="0" fontId="19" fillId="0" borderId="24" xfId="59" applyFont="1" applyFill="1" applyBorder="1" applyAlignment="1">
      <alignment vertical="center" wrapText="1"/>
      <protection/>
    </xf>
    <xf numFmtId="0" fontId="17" fillId="0" borderId="0" xfId="59" applyFont="1" applyFill="1" applyBorder="1" applyAlignment="1" quotePrefix="1">
      <alignment horizontal="right" vertical="center"/>
      <protection/>
    </xf>
    <xf numFmtId="0" fontId="17" fillId="0" borderId="17" xfId="59" applyFont="1" applyFill="1" applyBorder="1" applyAlignment="1">
      <alignment horizontal="right" vertical="center"/>
      <protection/>
    </xf>
    <xf numFmtId="0" fontId="19" fillId="0" borderId="24" xfId="59" applyFont="1" applyFill="1" applyBorder="1" applyAlignment="1">
      <alignment horizontal="left" vertical="center" wrapText="1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0" fontId="20" fillId="0" borderId="10" xfId="59" applyFont="1" applyFill="1" applyBorder="1" applyAlignment="1">
      <alignment horizontal="right" vertical="center"/>
      <protection/>
    </xf>
    <xf numFmtId="216" fontId="18" fillId="0" borderId="15" xfId="59" applyNumberFormat="1" applyFont="1" applyFill="1" applyBorder="1" applyAlignment="1" quotePrefix="1">
      <alignment horizontal="right" vertical="center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216" fontId="23" fillId="0" borderId="40" xfId="59" applyNumberFormat="1" applyFont="1" applyFill="1" applyBorder="1" applyAlignment="1" quotePrefix="1">
      <alignment horizontal="right"/>
      <protection/>
    </xf>
    <xf numFmtId="216" fontId="23" fillId="0" borderId="37" xfId="59" applyNumberFormat="1" applyFont="1" applyFill="1" applyBorder="1" applyAlignment="1" quotePrefix="1">
      <alignment horizontal="right"/>
      <protection/>
    </xf>
    <xf numFmtId="216" fontId="23" fillId="0" borderId="39" xfId="59" applyNumberFormat="1" applyFont="1" applyFill="1" applyBorder="1" applyAlignment="1" quotePrefix="1">
      <alignment horizontal="right"/>
      <protection/>
    </xf>
    <xf numFmtId="0" fontId="15" fillId="0" borderId="38" xfId="59" applyFont="1" applyFill="1" applyBorder="1" applyAlignment="1">
      <alignment vertical="center" wrapText="1"/>
      <protection/>
    </xf>
    <xf numFmtId="216" fontId="20" fillId="0" borderId="41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horizontal="left" vertical="center" wrapText="1"/>
      <protection/>
    </xf>
    <xf numFmtId="216" fontId="20" fillId="0" borderId="43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vertical="center" wrapText="1"/>
      <protection/>
    </xf>
    <xf numFmtId="216" fontId="20" fillId="0" borderId="44" xfId="59" applyNumberFormat="1" applyFont="1" applyFill="1" applyBorder="1" applyAlignment="1" quotePrefix="1">
      <alignment horizontal="right" vertical="center"/>
      <protection/>
    </xf>
    <xf numFmtId="0" fontId="15" fillId="0" borderId="45" xfId="59" applyFont="1" applyFill="1" applyBorder="1" applyAlignment="1">
      <alignment vertical="center" wrapText="1"/>
      <protection/>
    </xf>
    <xf numFmtId="0" fontId="19" fillId="0" borderId="45" xfId="59" applyFont="1" applyFill="1" applyBorder="1" applyAlignment="1">
      <alignment horizontal="left" vertical="center" wrapText="1"/>
      <protection/>
    </xf>
    <xf numFmtId="0" fontId="17" fillId="0" borderId="17" xfId="59" applyFont="1" applyFill="1" applyBorder="1" applyAlignment="1" quotePrefix="1">
      <alignment horizontal="center" vertical="center"/>
      <protection/>
    </xf>
    <xf numFmtId="0" fontId="17" fillId="0" borderId="17" xfId="59" applyFont="1" applyFill="1" applyBorder="1" applyAlignment="1">
      <alignment horizontal="center" vertical="center"/>
      <protection/>
    </xf>
    <xf numFmtId="188" fontId="15" fillId="0" borderId="17" xfId="59" applyNumberFormat="1" applyFont="1" applyFill="1" applyBorder="1" applyAlignment="1">
      <alignment horizontal="right" vertical="center"/>
      <protection/>
    </xf>
    <xf numFmtId="0" fontId="19" fillId="0" borderId="38" xfId="59" applyFont="1" applyFill="1" applyBorder="1" applyAlignment="1">
      <alignment vertical="center" wrapText="1"/>
      <protection/>
    </xf>
    <xf numFmtId="216" fontId="18" fillId="0" borderId="17" xfId="59" applyNumberFormat="1" applyFont="1" applyFill="1" applyBorder="1" applyAlignment="1" quotePrefix="1">
      <alignment horizontal="right"/>
      <protection/>
    </xf>
    <xf numFmtId="188" fontId="15" fillId="0" borderId="17" xfId="59" applyNumberFormat="1" applyFont="1" applyFill="1" applyBorder="1" applyAlignment="1">
      <alignment horizontal="right"/>
      <protection/>
    </xf>
    <xf numFmtId="216" fontId="20" fillId="0" borderId="40" xfId="59" applyNumberFormat="1" applyFont="1" applyFill="1" applyBorder="1" applyAlignment="1" quotePrefix="1">
      <alignment horizontal="right" vertical="top"/>
      <protection/>
    </xf>
    <xf numFmtId="0" fontId="15" fillId="0" borderId="38" xfId="59" applyFont="1" applyFill="1" applyBorder="1" applyAlignment="1">
      <alignment vertical="top" wrapText="1"/>
      <protection/>
    </xf>
    <xf numFmtId="216" fontId="20" fillId="0" borderId="37" xfId="59" applyNumberFormat="1" applyFont="1" applyFill="1" applyBorder="1" applyAlignment="1" quotePrefix="1">
      <alignment horizontal="right" vertical="top"/>
      <protection/>
    </xf>
    <xf numFmtId="0" fontId="15" fillId="0" borderId="0" xfId="59" applyFont="1" applyFill="1" applyBorder="1" applyAlignment="1">
      <alignment vertical="top" wrapText="1"/>
      <protection/>
    </xf>
    <xf numFmtId="216" fontId="20" fillId="0" borderId="39" xfId="59" applyNumberFormat="1" applyFont="1" applyFill="1" applyBorder="1" applyAlignment="1" quotePrefix="1">
      <alignment horizontal="right" vertical="top"/>
      <protection/>
    </xf>
    <xf numFmtId="0" fontId="15" fillId="0" borderId="24" xfId="59" applyFont="1" applyFill="1" applyBorder="1" applyAlignment="1">
      <alignment vertical="top" wrapText="1"/>
      <protection/>
    </xf>
    <xf numFmtId="216" fontId="20" fillId="0" borderId="46" xfId="59" applyNumberFormat="1" applyFont="1" applyFill="1" applyBorder="1" applyAlignment="1" quotePrefix="1">
      <alignment horizontal="right" vertical="center"/>
      <protection/>
    </xf>
    <xf numFmtId="188" fontId="15" fillId="0" borderId="0" xfId="59" applyNumberFormat="1" applyFont="1" applyFill="1" applyBorder="1" applyAlignment="1">
      <alignment vertical="center"/>
      <protection/>
    </xf>
    <xf numFmtId="218" fontId="17" fillId="0" borderId="17" xfId="59" applyNumberFormat="1" applyFont="1" applyFill="1" applyBorder="1" applyAlignment="1" quotePrefix="1">
      <alignment horizontal="right" vertical="center"/>
      <protection/>
    </xf>
    <xf numFmtId="218" fontId="17" fillId="0" borderId="22" xfId="59" applyNumberFormat="1" applyFont="1" applyFill="1" applyBorder="1" applyAlignment="1" quotePrefix="1">
      <alignment horizontal="right" vertical="center"/>
      <protection/>
    </xf>
    <xf numFmtId="218" fontId="17" fillId="0" borderId="10" xfId="59" applyNumberFormat="1" applyFont="1" applyFill="1" applyBorder="1" applyAlignment="1">
      <alignment horizontal="right" vertical="center"/>
      <protection/>
    </xf>
    <xf numFmtId="0" fontId="17" fillId="0" borderId="10" xfId="61" applyFont="1" applyFill="1" applyBorder="1" applyAlignment="1">
      <alignment horizontal="center" vertical="center" wrapText="1"/>
      <protection/>
    </xf>
    <xf numFmtId="0" fontId="17" fillId="0" borderId="0" xfId="59" applyFont="1" applyFill="1" applyBorder="1" applyAlignment="1">
      <alignment horizontal="center" vertical="center"/>
      <protection/>
    </xf>
    <xf numFmtId="216" fontId="17" fillId="0" borderId="10" xfId="59" applyNumberFormat="1" applyFont="1" applyFill="1" applyBorder="1" applyAlignment="1" quotePrefix="1">
      <alignment horizontal="center" vertical="center"/>
      <protection/>
    </xf>
    <xf numFmtId="216" fontId="19" fillId="0" borderId="10" xfId="59" applyNumberFormat="1" applyFont="1" applyFill="1" applyBorder="1" applyAlignment="1" quotePrefix="1">
      <alignment horizontal="center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0" fontId="15" fillId="0" borderId="0" xfId="55" applyFont="1" applyAlignment="1" applyProtection="1">
      <alignment vertical="center"/>
      <protection/>
    </xf>
    <xf numFmtId="0" fontId="15" fillId="14" borderId="0" xfId="55" applyFont="1" applyFill="1" applyAlignment="1">
      <alignment vertical="center"/>
      <protection/>
    </xf>
    <xf numFmtId="0" fontId="15" fillId="19" borderId="0" xfId="55" applyFont="1" applyFill="1" applyAlignment="1">
      <alignment vertical="center"/>
      <protection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 quotePrefix="1">
      <alignment vertical="center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7" fillId="14" borderId="0" xfId="55" applyFont="1" applyFill="1" applyAlignment="1">
      <alignment vertical="center"/>
      <protection/>
    </xf>
    <xf numFmtId="0" fontId="17" fillId="19" borderId="0" xfId="55" applyFont="1" applyFill="1" applyAlignment="1">
      <alignment vertical="center"/>
      <protection/>
    </xf>
    <xf numFmtId="3" fontId="15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8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 locked="0"/>
    </xf>
    <xf numFmtId="3" fontId="21" fillId="0" borderId="46" xfId="55" applyNumberFormat="1" applyFont="1" applyFill="1" applyBorder="1" applyAlignment="1" applyProtection="1">
      <alignment horizontal="right" vertical="center"/>
      <protection locked="0"/>
    </xf>
    <xf numFmtId="3" fontId="21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9" xfId="55" applyNumberFormat="1" applyFont="1" applyBorder="1" applyAlignment="1" applyProtection="1">
      <alignment horizontal="right" vertical="center"/>
      <protection locked="0"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7" fillId="18" borderId="36" xfId="55" applyNumberFormat="1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34" fillId="20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33" fillId="0" borderId="10" xfId="55" applyNumberFormat="1" applyFont="1" applyFill="1" applyBorder="1" applyAlignment="1" quotePrefix="1">
      <alignment horizontal="center" vertical="center"/>
      <protection/>
    </xf>
    <xf numFmtId="3" fontId="33" fillId="0" borderId="10" xfId="55" applyNumberFormat="1" applyFont="1" applyFill="1" applyBorder="1" applyAlignment="1">
      <alignment horizontal="center" vertical="center"/>
      <protection/>
    </xf>
    <xf numFmtId="3" fontId="33" fillId="0" borderId="10" xfId="55" applyNumberFormat="1" applyFont="1" applyFill="1" applyBorder="1" applyAlignment="1" applyProtection="1">
      <alignment horizontal="center" vertical="center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0" fontId="36" fillId="1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37" fillId="1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37" fillId="14" borderId="21" xfId="55" applyFont="1" applyFill="1" applyBorder="1" applyAlignment="1">
      <alignment vertical="center"/>
      <protection/>
    </xf>
    <xf numFmtId="3" fontId="21" fillId="0" borderId="50" xfId="55" applyNumberFormat="1" applyFont="1" applyFill="1" applyBorder="1" applyAlignment="1" applyProtection="1">
      <alignment vertical="center"/>
      <protection/>
    </xf>
    <xf numFmtId="3" fontId="21" fillId="0" borderId="51" xfId="55" applyNumberFormat="1" applyFont="1" applyFill="1" applyBorder="1" applyAlignment="1" applyProtection="1">
      <alignment vertical="center"/>
      <protection/>
    </xf>
    <xf numFmtId="3" fontId="21" fillId="21" borderId="50" xfId="55" applyNumberFormat="1" applyFont="1" applyFill="1" applyBorder="1" applyAlignment="1" applyProtection="1">
      <alignment vertical="center"/>
      <protection/>
    </xf>
    <xf numFmtId="3" fontId="37" fillId="14" borderId="21" xfId="55" applyNumberFormat="1" applyFont="1" applyFill="1" applyBorder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21" borderId="52" xfId="55" applyNumberFormat="1" applyFont="1" applyFill="1" applyBorder="1" applyAlignment="1" applyProtection="1">
      <alignment horizontal="right" vertical="center"/>
      <protection/>
    </xf>
    <xf numFmtId="3" fontId="21" fillId="0" borderId="28" xfId="55" applyNumberFormat="1" applyFont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/>
    </xf>
    <xf numFmtId="3" fontId="21" fillId="0" borderId="46" xfId="55" applyNumberFormat="1" applyFont="1" applyFill="1" applyBorder="1" applyAlignment="1" applyProtection="1">
      <alignment horizontal="right" vertical="center"/>
      <protection/>
    </xf>
    <xf numFmtId="3" fontId="21" fillId="21" borderId="52" xfId="55" applyNumberFormat="1" applyFont="1" applyFill="1" applyBorder="1" applyAlignment="1" applyProtection="1">
      <alignment horizontal="right" vertical="center"/>
      <protection/>
    </xf>
    <xf numFmtId="3" fontId="15" fillId="21" borderId="46" xfId="55" applyNumberFormat="1" applyFont="1" applyFill="1" applyBorder="1" applyAlignment="1" applyProtection="1">
      <alignment horizontal="right" vertical="center"/>
      <protection/>
    </xf>
    <xf numFmtId="0" fontId="19" fillId="0" borderId="38" xfId="55" applyFont="1" applyFill="1" applyBorder="1" applyAlignment="1">
      <alignment vertical="center" wrapText="1"/>
      <protection/>
    </xf>
    <xf numFmtId="0" fontId="19" fillId="0" borderId="45" xfId="55" applyFont="1" applyFill="1" applyBorder="1" applyAlignment="1">
      <alignment vertical="center" wrapText="1"/>
      <protection/>
    </xf>
    <xf numFmtId="0" fontId="19" fillId="0" borderId="53" xfId="55" applyFont="1" applyFill="1" applyBorder="1" applyAlignment="1">
      <alignment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3" fontId="15" fillId="0" borderId="48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3" fontId="21" fillId="21" borderId="46" xfId="55" applyNumberFormat="1" applyFont="1" applyFill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/>
      <protection/>
    </xf>
    <xf numFmtId="3" fontId="21" fillId="0" borderId="46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3" fontId="15" fillId="21" borderId="54" xfId="55" applyNumberFormat="1" applyFont="1" applyFill="1" applyBorder="1" applyAlignment="1" applyProtection="1">
      <alignment horizontal="right" vertical="center"/>
      <protection/>
    </xf>
    <xf numFmtId="0" fontId="17" fillId="0" borderId="0" xfId="55" applyFont="1" applyFill="1" applyBorder="1" applyAlignment="1">
      <alignment vertical="center" wrapText="1"/>
      <protection/>
    </xf>
    <xf numFmtId="0" fontId="17" fillId="0" borderId="55" xfId="55" applyFont="1" applyFill="1" applyBorder="1" applyAlignment="1">
      <alignment vertical="center"/>
      <protection/>
    </xf>
    <xf numFmtId="0" fontId="17" fillId="0" borderId="38" xfId="55" applyFont="1" applyFill="1" applyBorder="1" applyAlignment="1">
      <alignment vertical="center" wrapText="1"/>
      <protection/>
    </xf>
    <xf numFmtId="3" fontId="15" fillId="0" borderId="56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56" xfId="55" applyNumberFormat="1" applyFont="1" applyFill="1" applyBorder="1" applyAlignment="1" applyProtection="1">
      <alignment horizontal="right" vertical="center"/>
      <protection/>
    </xf>
    <xf numFmtId="0" fontId="15" fillId="0" borderId="57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58" xfId="55" applyFont="1" applyFill="1" applyBorder="1" applyAlignment="1">
      <alignment vertical="center"/>
      <protection/>
    </xf>
    <xf numFmtId="0" fontId="17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88" fontId="15" fillId="0" borderId="0" xfId="55" applyNumberFormat="1" applyFont="1" applyBorder="1" applyAlignment="1" quotePrefix="1">
      <alignment horizontal="center" vertical="center"/>
      <protection/>
    </xf>
    <xf numFmtId="188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8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7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22" borderId="0" xfId="55" applyFont="1" applyFill="1" applyAlignment="1">
      <alignment vertical="center"/>
      <protection/>
    </xf>
    <xf numFmtId="0" fontId="15" fillId="22" borderId="0" xfId="55" applyFont="1" applyFill="1" applyAlignment="1">
      <alignment vertical="center" wrapText="1"/>
      <protection/>
    </xf>
    <xf numFmtId="0" fontId="15" fillId="22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38" fillId="0" borderId="0" xfId="55" applyFont="1">
      <alignment/>
      <protection/>
    </xf>
    <xf numFmtId="0" fontId="38" fillId="0" borderId="0" xfId="55" applyFont="1" applyAlignment="1">
      <alignment/>
      <protection/>
    </xf>
    <xf numFmtId="0" fontId="38" fillId="0" borderId="0" xfId="55" applyFont="1" applyAlignment="1">
      <alignment wrapText="1"/>
      <protection/>
    </xf>
    <xf numFmtId="3" fontId="38" fillId="0" borderId="0" xfId="55" applyNumberFormat="1" applyFont="1" applyAlignment="1">
      <alignment/>
      <protection/>
    </xf>
    <xf numFmtId="0" fontId="32" fillId="0" borderId="0" xfId="55">
      <alignment/>
      <protection/>
    </xf>
    <xf numFmtId="0" fontId="32" fillId="0" borderId="0" xfId="55" applyFont="1">
      <alignment/>
      <protection/>
    </xf>
    <xf numFmtId="0" fontId="17" fillId="0" borderId="0" xfId="55" applyFont="1" applyAlignment="1">
      <alignment/>
      <protection/>
    </xf>
    <xf numFmtId="0" fontId="38" fillId="20" borderId="0" xfId="55" applyFont="1" applyFill="1">
      <alignment/>
      <protection/>
    </xf>
    <xf numFmtId="217" fontId="38" fillId="0" borderId="0" xfId="55" applyNumberFormat="1" applyFont="1">
      <alignment/>
      <protection/>
    </xf>
    <xf numFmtId="0" fontId="38" fillId="20" borderId="0" xfId="55" applyFont="1" applyFill="1" applyBorder="1">
      <alignment/>
      <protection/>
    </xf>
    <xf numFmtId="3" fontId="31" fillId="20" borderId="0" xfId="55" applyNumberFormat="1" applyFont="1" applyFill="1" applyBorder="1" applyAlignment="1">
      <alignment horizontal="right"/>
      <protection/>
    </xf>
    <xf numFmtId="0" fontId="32" fillId="20" borderId="0" xfId="55" applyFill="1" applyBorder="1">
      <alignment/>
      <protection/>
    </xf>
    <xf numFmtId="0" fontId="33" fillId="0" borderId="15" xfId="55" applyFont="1" applyFill="1" applyBorder="1" applyAlignment="1">
      <alignment vertical="center"/>
      <protection/>
    </xf>
    <xf numFmtId="0" fontId="33" fillId="0" borderId="59" xfId="55" applyFont="1" applyFill="1" applyBorder="1" applyAlignment="1">
      <alignment vertical="center"/>
      <protection/>
    </xf>
    <xf numFmtId="0" fontId="31" fillId="0" borderId="30" xfId="55" applyFont="1" applyFill="1" applyBorder="1" applyAlignment="1">
      <alignment vertical="center"/>
      <protection/>
    </xf>
    <xf numFmtId="0" fontId="33" fillId="0" borderId="14" xfId="55" applyFont="1" applyFill="1" applyBorder="1" applyAlignment="1">
      <alignment horizontal="center" vertical="center"/>
      <protection/>
    </xf>
    <xf numFmtId="0" fontId="34" fillId="20" borderId="18" xfId="55" applyFont="1" applyFill="1" applyBorder="1" applyAlignment="1">
      <alignment horizontal="center" vertical="center"/>
      <protection/>
    </xf>
    <xf numFmtId="0" fontId="34" fillId="20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33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36" fillId="14" borderId="18" xfId="55" applyFont="1" applyFill="1" applyBorder="1" applyAlignment="1">
      <alignment vertical="center" wrapText="1"/>
      <protection/>
    </xf>
    <xf numFmtId="0" fontId="17" fillId="0" borderId="17" xfId="55" applyFont="1" applyFill="1" applyBorder="1" applyAlignment="1" applyProtection="1">
      <alignment vertical="center"/>
      <protection locked="0"/>
    </xf>
    <xf numFmtId="3" fontId="15" fillId="19" borderId="18" xfId="55" applyNumberFormat="1" applyFont="1" applyFill="1" applyBorder="1" applyAlignment="1" applyProtection="1">
      <alignment horizontal="right" vertical="center"/>
      <protection/>
    </xf>
    <xf numFmtId="3" fontId="21" fillId="0" borderId="60" xfId="55" applyNumberFormat="1" applyFont="1" applyBorder="1" applyAlignment="1" applyProtection="1">
      <alignment vertical="center"/>
      <protection/>
    </xf>
    <xf numFmtId="3" fontId="21" fillId="0" borderId="61" xfId="55" applyNumberFormat="1" applyFont="1" applyFill="1" applyBorder="1" applyAlignment="1" applyProtection="1">
      <alignment vertical="center"/>
      <protection/>
    </xf>
    <xf numFmtId="3" fontId="21" fillId="0" borderId="60" xfId="55" applyNumberFormat="1" applyFont="1" applyFill="1" applyBorder="1" applyAlignment="1" applyProtection="1">
      <alignment vertical="center"/>
      <protection/>
    </xf>
    <xf numFmtId="3" fontId="21" fillId="21" borderId="51" xfId="55" applyNumberFormat="1" applyFont="1" applyFill="1" applyBorder="1" applyAlignment="1" applyProtection="1">
      <alignment vertical="center"/>
      <protection/>
    </xf>
    <xf numFmtId="3" fontId="15" fillId="21" borderId="51" xfId="55" applyNumberFormat="1" applyFont="1" applyFill="1" applyBorder="1" applyAlignment="1" applyProtection="1">
      <alignment horizontal="right" vertical="center"/>
      <protection/>
    </xf>
    <xf numFmtId="3" fontId="21" fillId="21" borderId="60" xfId="55" applyNumberFormat="1" applyFont="1" applyFill="1" applyBorder="1" applyAlignment="1" applyProtection="1">
      <alignment vertical="center"/>
      <protection/>
    </xf>
    <xf numFmtId="3" fontId="15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/>
    </xf>
    <xf numFmtId="3" fontId="15" fillId="21" borderId="47" xfId="55" applyNumberFormat="1" applyFont="1" applyFill="1" applyBorder="1" applyAlignment="1" applyProtection="1">
      <alignment horizontal="right" vertical="center"/>
      <protection/>
    </xf>
    <xf numFmtId="3" fontId="21" fillId="0" borderId="62" xfId="55" applyNumberFormat="1" applyFont="1" applyFill="1" applyBorder="1" applyAlignment="1" applyProtection="1">
      <alignment horizontal="right" vertical="center"/>
      <protection/>
    </xf>
    <xf numFmtId="3" fontId="21" fillId="0" borderId="47" xfId="55" applyNumberFormat="1" applyFont="1" applyFill="1" applyBorder="1" applyAlignment="1" applyProtection="1">
      <alignment horizontal="right" vertical="center"/>
      <protection/>
    </xf>
    <xf numFmtId="3" fontId="21" fillId="21" borderId="47" xfId="55" applyNumberFormat="1" applyFont="1" applyFill="1" applyBorder="1" applyAlignment="1" applyProtection="1">
      <alignment horizontal="right" vertical="center"/>
      <protection/>
    </xf>
    <xf numFmtId="0" fontId="38" fillId="0" borderId="0" xfId="55" applyFont="1" applyFill="1">
      <alignment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/>
      <protection locked="0"/>
    </xf>
    <xf numFmtId="3" fontId="21" fillId="0" borderId="52" xfId="55" applyNumberFormat="1" applyFont="1" applyFill="1" applyBorder="1" applyAlignment="1" applyProtection="1">
      <alignment horizontal="right"/>
      <protection locked="0"/>
    </xf>
    <xf numFmtId="3" fontId="21" fillId="0" borderId="46" xfId="55" applyNumberFormat="1" applyFont="1" applyFill="1" applyBorder="1" applyAlignment="1" applyProtection="1">
      <alignment horizontal="right"/>
      <protection locked="0"/>
    </xf>
    <xf numFmtId="3" fontId="21" fillId="0" borderId="47" xfId="55" applyNumberFormat="1" applyFont="1" applyBorder="1" applyAlignment="1" applyProtection="1">
      <alignment horizontal="right"/>
      <protection/>
    </xf>
    <xf numFmtId="3" fontId="21" fillId="0" borderId="62" xfId="55" applyNumberFormat="1" applyFont="1" applyFill="1" applyBorder="1" applyAlignment="1" applyProtection="1">
      <alignment horizontal="right"/>
      <protection/>
    </xf>
    <xf numFmtId="3" fontId="21" fillId="0" borderId="47" xfId="55" applyNumberFormat="1" applyFont="1" applyFill="1" applyBorder="1" applyAlignment="1" applyProtection="1">
      <alignment horizontal="right"/>
      <protection/>
    </xf>
    <xf numFmtId="3" fontId="15" fillId="0" borderId="47" xfId="55" applyNumberFormat="1" applyFont="1" applyBorder="1" applyAlignment="1" applyProtection="1">
      <alignment horizontal="right"/>
      <protection locked="0"/>
    </xf>
    <xf numFmtId="3" fontId="15" fillId="0" borderId="52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21" borderId="49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48" xfId="55" applyNumberFormat="1" applyFont="1" applyFill="1" applyBorder="1" applyAlignment="1" applyProtection="1">
      <alignment horizontal="right" vertical="center"/>
      <protection locked="0"/>
    </xf>
    <xf numFmtId="218" fontId="18" fillId="0" borderId="52" xfId="59" applyNumberFormat="1" applyFont="1" applyFill="1" applyBorder="1" applyAlignment="1" quotePrefix="1">
      <alignment horizontal="right" vertical="center"/>
      <protection/>
    </xf>
    <xf numFmtId="0" fontId="45" fillId="19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1" fillId="0" borderId="0" xfId="55" applyFont="1" applyBorder="1" applyAlignment="1">
      <alignment vertical="center"/>
      <protection/>
    </xf>
    <xf numFmtId="0" fontId="31" fillId="0" borderId="0" xfId="0" applyFont="1" applyAlignment="1">
      <alignment horizontal="right" wrapText="1"/>
    </xf>
    <xf numFmtId="49" fontId="42" fillId="10" borderId="36" xfId="0" applyNumberFormat="1" applyFont="1" applyFill="1" applyBorder="1" applyAlignment="1" applyProtection="1">
      <alignment horizontal="center" vertical="center"/>
      <protection locked="0"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1" fillId="0" borderId="25" xfId="55" applyNumberFormat="1" applyFont="1" applyBorder="1" applyAlignment="1" applyProtection="1">
      <alignment horizontal="right" vertical="center"/>
      <protection locked="0"/>
    </xf>
    <xf numFmtId="3" fontId="21" fillId="0" borderId="28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24" fillId="0" borderId="38" xfId="59" applyFont="1" applyFill="1" applyBorder="1" applyAlignment="1">
      <alignment wrapText="1"/>
      <protection/>
    </xf>
    <xf numFmtId="0" fontId="24" fillId="0" borderId="0" xfId="59" applyFont="1" applyFill="1" applyBorder="1" applyAlignment="1">
      <alignment wrapText="1"/>
      <protection/>
    </xf>
    <xf numFmtId="0" fontId="25" fillId="0" borderId="0" xfId="59" applyFont="1" applyFill="1" applyBorder="1" applyAlignment="1">
      <alignment wrapText="1"/>
      <protection/>
    </xf>
    <xf numFmtId="0" fontId="24" fillId="0" borderId="24" xfId="59" applyFont="1" applyFill="1" applyBorder="1" applyAlignment="1">
      <alignment wrapText="1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53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0" fillId="0" borderId="48" xfId="59" applyFont="1" applyFill="1" applyBorder="1">
      <alignment/>
      <protection/>
    </xf>
    <xf numFmtId="3" fontId="21" fillId="0" borderId="26" xfId="55" applyNumberFormat="1" applyFont="1" applyBorder="1" applyAlignment="1" applyProtection="1">
      <alignment vertical="center"/>
      <protection locked="0"/>
    </xf>
    <xf numFmtId="3" fontId="21" fillId="0" borderId="63" xfId="55" applyNumberFormat="1" applyFont="1" applyBorder="1" applyAlignment="1" applyProtection="1">
      <alignment vertical="center"/>
      <protection/>
    </xf>
    <xf numFmtId="3" fontId="21" fillId="0" borderId="28" xfId="55" applyNumberFormat="1" applyFont="1" applyBorder="1" applyAlignment="1" applyProtection="1">
      <alignment horizontal="right"/>
      <protection locked="0"/>
    </xf>
    <xf numFmtId="3" fontId="21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1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0" fontId="46" fillId="0" borderId="0" xfId="0" applyFont="1" applyAlignment="1">
      <alignment/>
    </xf>
    <xf numFmtId="0" fontId="47" fillId="0" borderId="0" xfId="56" applyFont="1" applyAlignment="1">
      <alignment vertical="center"/>
      <protection/>
    </xf>
    <xf numFmtId="0" fontId="48" fillId="0" borderId="0" xfId="56" applyFont="1" applyAlignment="1">
      <alignment vertical="center"/>
      <protection/>
    </xf>
    <xf numFmtId="0" fontId="48" fillId="0" borderId="0" xfId="56" applyFont="1" applyAlignment="1">
      <alignment vertical="center" wrapText="1"/>
      <protection/>
    </xf>
    <xf numFmtId="1" fontId="49" fillId="0" borderId="0" xfId="56" applyNumberFormat="1" applyFont="1" applyAlignment="1">
      <alignment vertical="center"/>
      <protection/>
    </xf>
    <xf numFmtId="0" fontId="50" fillId="0" borderId="0" xfId="56" applyFont="1" applyProtection="1">
      <alignment/>
      <protection locked="0"/>
    </xf>
    <xf numFmtId="0" fontId="48" fillId="0" borderId="0" xfId="56" applyFont="1" applyAlignment="1" applyProtection="1">
      <alignment vertical="center"/>
      <protection locked="0"/>
    </xf>
    <xf numFmtId="0" fontId="48" fillId="0" borderId="0" xfId="56" applyFont="1" applyBorder="1" applyAlignment="1">
      <alignment vertical="center"/>
      <protection/>
    </xf>
    <xf numFmtId="0" fontId="48" fillId="0" borderId="0" xfId="56" applyFont="1" applyBorder="1" applyAlignment="1">
      <alignment vertical="center" wrapText="1"/>
      <protection/>
    </xf>
    <xf numFmtId="0" fontId="48" fillId="0" borderId="0" xfId="56" applyFont="1" applyAlignment="1">
      <alignment horizontal="center" vertical="center"/>
      <protection/>
    </xf>
    <xf numFmtId="14" fontId="48" fillId="18" borderId="0" xfId="56" applyNumberFormat="1" applyFont="1" applyFill="1" applyAlignment="1" applyProtection="1" quotePrefix="1">
      <alignment horizontal="center" vertical="center"/>
      <protection locked="0"/>
    </xf>
    <xf numFmtId="14" fontId="48" fillId="18" borderId="0" xfId="56" applyNumberFormat="1" applyFont="1" applyFill="1" applyAlignment="1" applyProtection="1">
      <alignment horizontal="center" vertical="center"/>
      <protection locked="0"/>
    </xf>
    <xf numFmtId="0" fontId="48" fillId="0" borderId="0" xfId="56" applyFont="1" applyAlignment="1" quotePrefix="1">
      <alignment vertical="center"/>
      <protection/>
    </xf>
    <xf numFmtId="49" fontId="48" fillId="18" borderId="10" xfId="56" applyNumberFormat="1" applyFont="1" applyFill="1" applyBorder="1" applyAlignment="1" applyProtection="1">
      <alignment horizontal="center" vertical="center"/>
      <protection locked="0"/>
    </xf>
    <xf numFmtId="49" fontId="54" fillId="18" borderId="36" xfId="56" applyNumberFormat="1" applyFont="1" applyFill="1" applyBorder="1" applyAlignment="1" applyProtection="1">
      <alignment horizontal="center" vertical="center"/>
      <protection locked="0"/>
    </xf>
    <xf numFmtId="0" fontId="48" fillId="0" borderId="0" xfId="56" applyFont="1" applyAlignment="1" quotePrefix="1">
      <alignment horizontal="center" vertical="center"/>
      <protection/>
    </xf>
    <xf numFmtId="215" fontId="48" fillId="0" borderId="0" xfId="56" applyNumberFormat="1" applyFont="1" applyAlignment="1">
      <alignment vertical="center"/>
      <protection/>
    </xf>
    <xf numFmtId="0" fontId="47" fillId="0" borderId="0" xfId="56" applyFont="1" applyBorder="1" applyAlignment="1">
      <alignment vertical="center"/>
      <protection/>
    </xf>
    <xf numFmtId="0" fontId="55" fillId="0" borderId="27" xfId="59" applyFont="1" applyFill="1" applyBorder="1" applyAlignment="1">
      <alignment horizontal="left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48" fillId="0" borderId="59" xfId="56" applyFont="1" applyBorder="1" applyAlignment="1">
      <alignment horizontal="center" vertical="center" wrapText="1"/>
      <protection/>
    </xf>
    <xf numFmtId="0" fontId="48" fillId="0" borderId="14" xfId="56" applyFont="1" applyBorder="1" applyAlignment="1">
      <alignment horizontal="center" vertical="center"/>
      <protection/>
    </xf>
    <xf numFmtId="0" fontId="48" fillId="0" borderId="17" xfId="56" applyFont="1" applyBorder="1" applyAlignment="1">
      <alignment horizontal="center" vertical="center"/>
      <protection/>
    </xf>
    <xf numFmtId="0" fontId="48" fillId="0" borderId="23" xfId="56" applyFont="1" applyBorder="1" applyAlignment="1">
      <alignment horizontal="center" vertical="center"/>
      <protection/>
    </xf>
    <xf numFmtId="0" fontId="57" fillId="0" borderId="30" xfId="59" applyFont="1" applyFill="1" applyBorder="1" applyAlignment="1">
      <alignment horizontal="center" vertical="center" wrapText="1"/>
      <protection/>
    </xf>
    <xf numFmtId="0" fontId="48" fillId="0" borderId="18" xfId="56" applyFont="1" applyBorder="1" applyAlignment="1">
      <alignment horizontal="center" vertical="center"/>
      <protection/>
    </xf>
    <xf numFmtId="0" fontId="58" fillId="0" borderId="27" xfId="56" applyFont="1" applyBorder="1" applyAlignment="1">
      <alignment vertical="center"/>
      <protection/>
    </xf>
    <xf numFmtId="0" fontId="48" fillId="0" borderId="30" xfId="56" applyFont="1" applyBorder="1" applyAlignment="1">
      <alignment horizontal="center" vertical="center"/>
      <protection/>
    </xf>
    <xf numFmtId="0" fontId="48" fillId="0" borderId="13" xfId="56" applyFont="1" applyBorder="1" applyAlignment="1">
      <alignment horizontal="left" vertical="center" wrapText="1"/>
      <protection/>
    </xf>
    <xf numFmtId="0" fontId="59" fillId="0" borderId="0" xfId="56" applyFont="1" applyAlignment="1">
      <alignment vertical="center"/>
      <protection/>
    </xf>
    <xf numFmtId="216" fontId="60" fillId="18" borderId="15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>
      <alignment horizontal="right" vertical="center"/>
      <protection/>
    </xf>
    <xf numFmtId="0" fontId="61" fillId="0" borderId="0" xfId="56" applyFont="1" applyAlignment="1">
      <alignment vertical="center"/>
      <protection/>
    </xf>
    <xf numFmtId="216" fontId="60" fillId="18" borderId="17" xfId="59" applyNumberFormat="1" applyFont="1" applyFill="1" applyBorder="1" applyAlignment="1" quotePrefix="1">
      <alignment horizontal="right" vertical="center"/>
      <protection/>
    </xf>
    <xf numFmtId="3" fontId="55" fillId="0" borderId="47" xfId="56" applyNumberFormat="1" applyFont="1" applyBorder="1" applyAlignment="1">
      <alignment horizontal="right" vertical="center"/>
      <protection/>
    </xf>
    <xf numFmtId="0" fontId="61" fillId="16" borderId="0" xfId="56" applyFont="1" applyFill="1" applyAlignment="1">
      <alignment vertical="center"/>
      <protection/>
    </xf>
    <xf numFmtId="0" fontId="61" fillId="23" borderId="0" xfId="56" applyFont="1" applyFill="1" applyAlignment="1">
      <alignment vertical="center"/>
      <protection/>
    </xf>
    <xf numFmtId="0" fontId="61" fillId="0" borderId="23" xfId="59" applyNumberFormat="1" applyFont="1" applyFill="1" applyBorder="1" applyAlignment="1" quotePrefix="1">
      <alignment horizontal="right"/>
      <protection/>
    </xf>
    <xf numFmtId="216" fontId="60" fillId="18" borderId="0" xfId="59" applyNumberFormat="1" applyFont="1" applyFill="1" applyBorder="1" applyAlignment="1" quotePrefix="1">
      <alignment horizontal="right" vertical="center"/>
      <protection/>
    </xf>
    <xf numFmtId="0" fontId="61" fillId="0" borderId="0" xfId="56" applyNumberFormat="1" applyFont="1" applyAlignment="1">
      <alignment horizontal="right"/>
      <protection/>
    </xf>
    <xf numFmtId="0" fontId="61" fillId="0" borderId="0" xfId="59" applyNumberFormat="1" applyFont="1" applyFill="1" applyAlignment="1">
      <alignment horizontal="right"/>
      <protection/>
    </xf>
    <xf numFmtId="0" fontId="60" fillId="18" borderId="46" xfId="59" applyFont="1" applyFill="1" applyBorder="1" applyAlignment="1" quotePrefix="1">
      <alignment horizontal="left"/>
      <protection/>
    </xf>
    <xf numFmtId="188" fontId="62" fillId="0" borderId="0" xfId="59" applyNumberFormat="1" applyFont="1" applyFill="1" applyBorder="1">
      <alignment/>
      <protection/>
    </xf>
    <xf numFmtId="0" fontId="63" fillId="0" borderId="0" xfId="59" applyFont="1" applyFill="1" applyBorder="1">
      <alignment/>
      <protection/>
    </xf>
    <xf numFmtId="0" fontId="63" fillId="0" borderId="13" xfId="59" applyFont="1" applyFill="1" applyBorder="1">
      <alignment/>
      <protection/>
    </xf>
    <xf numFmtId="0" fontId="64" fillId="0" borderId="0" xfId="56" applyFont="1" applyAlignment="1">
      <alignment vertical="center"/>
      <protection/>
    </xf>
    <xf numFmtId="0" fontId="47" fillId="0" borderId="0" xfId="56" applyNumberFormat="1" applyFont="1" applyBorder="1" applyAlignment="1">
      <alignment horizontal="right"/>
      <protection/>
    </xf>
    <xf numFmtId="0" fontId="57" fillId="0" borderId="27" xfId="59" applyFont="1" applyFill="1" applyBorder="1" applyAlignment="1" quotePrefix="1">
      <alignment horizontal="right" vertical="center"/>
      <protection/>
    </xf>
    <xf numFmtId="0" fontId="65" fillId="0" borderId="30" xfId="59" applyFont="1" applyFill="1" applyBorder="1" applyAlignment="1">
      <alignment horizontal="right" vertical="center"/>
      <protection/>
    </xf>
    <xf numFmtId="3" fontId="54" fillId="0" borderId="10" xfId="56" applyNumberFormat="1" applyFont="1" applyBorder="1" applyAlignment="1">
      <alignment vertical="center"/>
      <protection/>
    </xf>
    <xf numFmtId="0" fontId="66" fillId="0" borderId="0" xfId="56" applyFont="1" applyBorder="1" applyAlignment="1">
      <alignment vertical="center"/>
      <protection/>
    </xf>
    <xf numFmtId="0" fontId="57" fillId="0" borderId="0" xfId="59" applyFont="1" applyFill="1" applyBorder="1" applyAlignment="1" quotePrefix="1">
      <alignment horizontal="right" vertical="center"/>
      <protection/>
    </xf>
    <xf numFmtId="216" fontId="65" fillId="0" borderId="0" xfId="59" applyNumberFormat="1" applyFont="1" applyFill="1" applyBorder="1" applyAlignment="1" quotePrefix="1">
      <alignment horizontal="center" vertical="center"/>
      <protection/>
    </xf>
    <xf numFmtId="0" fontId="46" fillId="0" borderId="0" xfId="59" applyFont="1" applyFill="1" applyBorder="1" applyAlignment="1">
      <alignment horizontal="left" vertical="center" wrapText="1"/>
      <protection/>
    </xf>
    <xf numFmtId="3" fontId="48" fillId="0" borderId="0" xfId="56" applyNumberFormat="1" applyFont="1" applyBorder="1" applyAlignment="1" applyProtection="1">
      <alignment horizontal="right" vertical="center"/>
      <protection locked="0"/>
    </xf>
    <xf numFmtId="3" fontId="48" fillId="0" borderId="0" xfId="56" applyNumberFormat="1" applyFont="1" applyAlignment="1">
      <alignment horizontal="right" vertical="center"/>
      <protection/>
    </xf>
    <xf numFmtId="3" fontId="48" fillId="0" borderId="0" xfId="56" applyNumberFormat="1" applyFont="1" applyAlignment="1">
      <alignment horizontal="center" vertical="center"/>
      <protection/>
    </xf>
    <xf numFmtId="0" fontId="53" fillId="0" borderId="0" xfId="56" applyFont="1" applyAlignment="1">
      <alignment vertical="center" wrapText="1"/>
      <protection/>
    </xf>
    <xf numFmtId="14" fontId="48" fillId="0" borderId="0" xfId="56" applyNumberFormat="1" applyFont="1" applyFill="1" applyAlignment="1" applyProtection="1" quotePrefix="1">
      <alignment horizontal="center" vertical="center"/>
      <protection/>
    </xf>
    <xf numFmtId="14" fontId="48" fillId="0" borderId="0" xfId="56" applyNumberFormat="1" applyFont="1" applyFill="1" applyAlignment="1" applyProtection="1">
      <alignment horizontal="center" vertical="center"/>
      <protection/>
    </xf>
    <xf numFmtId="49" fontId="48" fillId="18" borderId="10" xfId="56" applyNumberFormat="1" applyFont="1" applyFill="1" applyBorder="1" applyAlignment="1">
      <alignment horizontal="center" vertical="center"/>
      <protection/>
    </xf>
    <xf numFmtId="3" fontId="48" fillId="0" borderId="0" xfId="56" applyNumberFormat="1" applyFont="1" applyAlignment="1" quotePrefix="1">
      <alignment horizontal="right" vertical="center"/>
      <protection/>
    </xf>
    <xf numFmtId="49" fontId="54" fillId="18" borderId="36" xfId="56" applyNumberFormat="1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horizontal="center" vertical="center"/>
      <protection/>
    </xf>
    <xf numFmtId="3" fontId="48" fillId="0" borderId="14" xfId="56" applyNumberFormat="1" applyFont="1" applyBorder="1" applyAlignment="1">
      <alignment horizontal="right" vertical="center"/>
      <protection/>
    </xf>
    <xf numFmtId="3" fontId="48" fillId="0" borderId="14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1" fontId="48" fillId="0" borderId="18" xfId="56" applyNumberFormat="1" applyFont="1" applyBorder="1" applyAlignment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3" fontId="48" fillId="0" borderId="21" xfId="56" applyNumberFormat="1" applyFont="1" applyBorder="1" applyAlignment="1">
      <alignment horizontal="right" vertical="center"/>
      <protection/>
    </xf>
    <xf numFmtId="3" fontId="55" fillId="16" borderId="51" xfId="56" applyNumberFormat="1" applyFont="1" applyFill="1" applyBorder="1" applyAlignment="1" applyProtection="1">
      <alignment horizontal="right" vertical="center"/>
      <protection locked="0"/>
    </xf>
    <xf numFmtId="3" fontId="55" fillId="16" borderId="60" xfId="56" applyNumberFormat="1" applyFont="1" applyFill="1" applyBorder="1" applyAlignment="1" applyProtection="1">
      <alignment horizontal="right" vertical="center"/>
      <protection locked="0"/>
    </xf>
    <xf numFmtId="3" fontId="55" fillId="16" borderId="46" xfId="56" applyNumberFormat="1" applyFont="1" applyFill="1" applyBorder="1" applyAlignment="1" applyProtection="1">
      <alignment horizontal="right" vertical="center"/>
      <protection locked="0"/>
    </xf>
    <xf numFmtId="3" fontId="55" fillId="16" borderId="47" xfId="56" applyNumberFormat="1" applyFont="1" applyFill="1" applyBorder="1" applyAlignment="1" applyProtection="1">
      <alignment horizontal="right" vertical="center"/>
      <protection locked="0"/>
    </xf>
    <xf numFmtId="0" fontId="61" fillId="0" borderId="0" xfId="56" applyNumberFormat="1" applyFont="1" applyBorder="1" applyAlignment="1">
      <alignment horizontal="right"/>
      <protection/>
    </xf>
    <xf numFmtId="0" fontId="60" fillId="18" borderId="46" xfId="56" applyFont="1" applyFill="1" applyBorder="1" applyAlignment="1">
      <alignment vertical="center"/>
      <protection/>
    </xf>
    <xf numFmtId="0" fontId="61" fillId="23" borderId="0" xfId="56" applyNumberFormat="1" applyFont="1" applyFill="1" applyAlignment="1">
      <alignment horizontal="right"/>
      <protection/>
    </xf>
    <xf numFmtId="216" fontId="60" fillId="18" borderId="17" xfId="59" applyNumberFormat="1" applyFont="1" applyFill="1" applyBorder="1" applyAlignment="1" quotePrefix="1">
      <alignment horizontal="right"/>
      <protection/>
    </xf>
    <xf numFmtId="0" fontId="61" fillId="0" borderId="0" xfId="56" applyFont="1">
      <alignment/>
      <protection/>
    </xf>
    <xf numFmtId="216" fontId="60" fillId="18" borderId="17" xfId="59" applyNumberFormat="1" applyFont="1" applyFill="1" applyBorder="1" applyAlignment="1">
      <alignment horizontal="right"/>
      <protection/>
    </xf>
    <xf numFmtId="3" fontId="55" fillId="0" borderId="49" xfId="56" applyNumberFormat="1" applyFont="1" applyBorder="1" applyAlignment="1">
      <alignment horizontal="right" vertical="center"/>
      <protection/>
    </xf>
    <xf numFmtId="3" fontId="55" fillId="16" borderId="40" xfId="56" applyNumberFormat="1" applyFont="1" applyFill="1" applyBorder="1" applyAlignment="1" applyProtection="1">
      <alignment horizontal="right" vertical="center"/>
      <protection locked="0"/>
    </xf>
    <xf numFmtId="3" fontId="55" fillId="16" borderId="64" xfId="56" applyNumberFormat="1" applyFont="1" applyFill="1" applyBorder="1" applyAlignment="1" applyProtection="1">
      <alignment horizontal="right" vertical="center"/>
      <protection locked="0"/>
    </xf>
    <xf numFmtId="3" fontId="55" fillId="16" borderId="49" xfId="56" applyNumberFormat="1" applyFont="1" applyFill="1" applyBorder="1" applyAlignment="1" applyProtection="1">
      <alignment horizontal="right" vertical="center"/>
      <protection locked="0"/>
    </xf>
    <xf numFmtId="0" fontId="47" fillId="0" borderId="0" xfId="56" applyNumberFormat="1" applyFont="1" applyAlignment="1">
      <alignment horizontal="right"/>
      <protection/>
    </xf>
    <xf numFmtId="218" fontId="57" fillId="0" borderId="27" xfId="59" applyNumberFormat="1" applyFont="1" applyFill="1" applyBorder="1" applyAlignment="1">
      <alignment vertical="center"/>
      <protection/>
    </xf>
    <xf numFmtId="3" fontId="54" fillId="16" borderId="10" xfId="56" applyNumberFormat="1" applyFont="1" applyFill="1" applyBorder="1" applyAlignment="1">
      <alignment vertical="center"/>
      <protection/>
    </xf>
    <xf numFmtId="0" fontId="57" fillId="0" borderId="0" xfId="59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/>
      <protection/>
    </xf>
    <xf numFmtId="3" fontId="48" fillId="0" borderId="18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left" vertical="center"/>
      <protection/>
    </xf>
    <xf numFmtId="0" fontId="48" fillId="0" borderId="27" xfId="56" applyFont="1" applyBorder="1" applyAlignment="1">
      <alignment vertical="center" wrapText="1"/>
      <protection/>
    </xf>
    <xf numFmtId="3" fontId="48" fillId="0" borderId="27" xfId="56" applyNumberFormat="1" applyFont="1" applyBorder="1" applyAlignment="1">
      <alignment horizontal="right" vertical="center"/>
      <protection/>
    </xf>
    <xf numFmtId="3" fontId="48" fillId="0" borderId="30" xfId="56" applyNumberFormat="1" applyFont="1" applyBorder="1" applyAlignment="1">
      <alignment horizontal="right" vertical="center"/>
      <protection/>
    </xf>
    <xf numFmtId="0" fontId="58" fillId="0" borderId="22" xfId="56" applyFont="1" applyBorder="1" applyAlignment="1">
      <alignment vertical="center" wrapText="1"/>
      <protection/>
    </xf>
    <xf numFmtId="3" fontId="55" fillId="0" borderId="6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 applyProtection="1">
      <alignment vertical="center"/>
      <protection/>
    </xf>
    <xf numFmtId="216" fontId="60" fillId="18" borderId="22" xfId="59" applyNumberFormat="1" applyFont="1" applyFill="1" applyBorder="1" applyAlignment="1" quotePrefix="1">
      <alignment horizontal="right" vertical="center"/>
      <protection/>
    </xf>
    <xf numFmtId="3" fontId="55" fillId="0" borderId="65" xfId="56" applyNumberFormat="1" applyFont="1" applyBorder="1" applyAlignment="1" applyProtection="1">
      <alignment vertical="center"/>
      <protection/>
    </xf>
    <xf numFmtId="216" fontId="54" fillId="0" borderId="27" xfId="59" applyNumberFormat="1" applyFont="1" applyFill="1" applyBorder="1" applyAlignment="1" quotePrefix="1">
      <alignment horizontal="center" vertical="center"/>
      <protection/>
    </xf>
    <xf numFmtId="3" fontId="54" fillId="0" borderId="27" xfId="56" applyNumberFormat="1" applyFont="1" applyBorder="1" applyAlignment="1">
      <alignment vertical="center"/>
      <protection/>
    </xf>
    <xf numFmtId="3" fontId="54" fillId="0" borderId="3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>
      <alignment vertical="center"/>
      <protection/>
    </xf>
    <xf numFmtId="0" fontId="63" fillId="0" borderId="0" xfId="59" applyFont="1" applyFill="1">
      <alignment/>
      <protection/>
    </xf>
    <xf numFmtId="0" fontId="62" fillId="23" borderId="0" xfId="59" applyFont="1" applyFill="1" applyBorder="1" applyAlignment="1">
      <alignment horizontal="right"/>
      <protection/>
    </xf>
    <xf numFmtId="0" fontId="60" fillId="18" borderId="46" xfId="59" applyFont="1" applyFill="1" applyBorder="1">
      <alignment/>
      <protection/>
    </xf>
    <xf numFmtId="3" fontId="55" fillId="0" borderId="47" xfId="56" applyNumberFormat="1" applyFont="1" applyBorder="1" applyAlignment="1" applyProtection="1">
      <alignment horizontal="right" vertical="center"/>
      <protection locked="0"/>
    </xf>
    <xf numFmtId="216" fontId="57" fillId="0" borderId="27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 applyProtection="1">
      <alignment vertical="center"/>
      <protection locked="0"/>
    </xf>
    <xf numFmtId="3" fontId="55" fillId="0" borderId="47" xfId="56" applyNumberFormat="1" applyFont="1" applyBorder="1" applyAlignment="1" applyProtection="1">
      <alignment vertical="center"/>
      <protection locked="0"/>
    </xf>
    <xf numFmtId="0" fontId="53" fillId="0" borderId="0" xfId="56" applyFont="1" applyAlignment="1">
      <alignment vertical="center"/>
      <protection/>
    </xf>
    <xf numFmtId="0" fontId="48" fillId="24" borderId="14" xfId="56" applyFont="1" applyFill="1" applyBorder="1" applyAlignment="1" quotePrefix="1">
      <alignment horizontal="center" vertical="center"/>
      <protection/>
    </xf>
    <xf numFmtId="0" fontId="48" fillId="24" borderId="14" xfId="56" applyFont="1" applyFill="1" applyBorder="1" applyAlignment="1">
      <alignment vertical="center"/>
      <protection/>
    </xf>
    <xf numFmtId="0" fontId="48" fillId="24" borderId="15" xfId="56" applyFont="1" applyFill="1" applyBorder="1" applyAlignment="1" quotePrefix="1">
      <alignment horizontal="center" vertical="center" wrapText="1"/>
      <protection/>
    </xf>
    <xf numFmtId="3" fontId="48" fillId="0" borderId="10" xfId="56" applyNumberFormat="1" applyFont="1" applyBorder="1" applyAlignment="1">
      <alignment horizontal="center" vertical="center"/>
      <protection/>
    </xf>
    <xf numFmtId="1" fontId="48" fillId="0" borderId="10" xfId="56" applyNumberFormat="1" applyFont="1" applyBorder="1" applyAlignment="1">
      <alignment horizontal="center" vertical="center"/>
      <protection/>
    </xf>
    <xf numFmtId="0" fontId="48" fillId="24" borderId="21" xfId="56" applyFont="1" applyFill="1" applyBorder="1" applyAlignment="1" quotePrefix="1">
      <alignment horizontal="center" vertical="center" wrapText="1"/>
      <protection/>
    </xf>
    <xf numFmtId="0" fontId="48" fillId="24" borderId="17" xfId="56" applyFont="1" applyFill="1" applyBorder="1" applyAlignment="1" quotePrefix="1">
      <alignment horizontal="center" vertical="center" wrapText="1"/>
      <protection/>
    </xf>
    <xf numFmtId="0" fontId="48" fillId="24" borderId="27" xfId="56" applyFont="1" applyFill="1" applyBorder="1" applyAlignment="1" quotePrefix="1">
      <alignment horizontal="left" vertical="center"/>
      <protection/>
    </xf>
    <xf numFmtId="0" fontId="48" fillId="24" borderId="30" xfId="56" applyFont="1" applyFill="1" applyBorder="1" applyAlignment="1">
      <alignment horizontal="center" vertical="center"/>
      <protection/>
    </xf>
    <xf numFmtId="0" fontId="48" fillId="24" borderId="27" xfId="56" applyFont="1" applyFill="1" applyBorder="1" applyAlignment="1" quotePrefix="1">
      <alignment horizontal="left" vertical="center" wrapText="1"/>
      <protection/>
    </xf>
    <xf numFmtId="3" fontId="48" fillId="0" borderId="10" xfId="56" applyNumberFormat="1" applyFont="1" applyBorder="1" applyAlignment="1">
      <alignment horizontal="right" vertical="center"/>
      <protection/>
    </xf>
    <xf numFmtId="0" fontId="48" fillId="24" borderId="22" xfId="56" applyFont="1" applyFill="1" applyBorder="1" applyAlignment="1">
      <alignment vertical="center"/>
      <protection/>
    </xf>
    <xf numFmtId="188" fontId="48" fillId="24" borderId="29" xfId="56" applyNumberFormat="1" applyFont="1" applyFill="1" applyBorder="1" applyAlignment="1" quotePrefix="1">
      <alignment horizontal="center" vertical="center"/>
      <protection/>
    </xf>
    <xf numFmtId="188" fontId="48" fillId="24" borderId="21" xfId="56" applyNumberFormat="1" applyFont="1" applyFill="1" applyBorder="1" applyAlignment="1" quotePrefix="1">
      <alignment horizontal="center" vertical="center" wrapText="1"/>
      <protection/>
    </xf>
    <xf numFmtId="3" fontId="54" fillId="0" borderId="21" xfId="56" applyNumberFormat="1" applyFont="1" applyBorder="1" applyAlignment="1">
      <alignment horizontal="right" vertical="center"/>
      <protection/>
    </xf>
    <xf numFmtId="188" fontId="48" fillId="0" borderId="0" xfId="56" applyNumberFormat="1" applyFont="1" applyBorder="1" applyAlignment="1">
      <alignment vertical="center"/>
      <protection/>
    </xf>
    <xf numFmtId="188" fontId="48" fillId="0" borderId="0" xfId="56" applyNumberFormat="1" applyFont="1" applyBorder="1" applyAlignment="1">
      <alignment vertical="center" wrapText="1"/>
      <protection/>
    </xf>
    <xf numFmtId="3" fontId="48" fillId="0" borderId="0" xfId="56" applyNumberFormat="1" applyFont="1" applyBorder="1" applyAlignment="1">
      <alignment horizontal="right" vertical="center"/>
      <protection/>
    </xf>
    <xf numFmtId="0" fontId="48" fillId="0" borderId="27" xfId="56" applyFont="1" applyBorder="1" applyAlignment="1" quotePrefix="1">
      <alignment horizontal="center" vertical="center"/>
      <protection/>
    </xf>
    <xf numFmtId="0" fontId="48" fillId="0" borderId="30" xfId="56" applyFont="1" applyBorder="1" applyAlignment="1" quotePrefix="1">
      <alignment horizontal="center" vertical="center"/>
      <protection/>
    </xf>
    <xf numFmtId="0" fontId="48" fillId="0" borderId="14" xfId="56" applyFont="1" applyBorder="1" applyAlignment="1" quotePrefix="1">
      <alignment horizontal="center" vertical="center" wrapText="1"/>
      <protection/>
    </xf>
    <xf numFmtId="216" fontId="56" fillId="0" borderId="30" xfId="59" applyNumberFormat="1" applyFont="1" applyFill="1" applyBorder="1" applyAlignment="1" quotePrefix="1">
      <alignment horizontal="center" vertical="center"/>
      <protection/>
    </xf>
    <xf numFmtId="0" fontId="48" fillId="0" borderId="15" xfId="56" applyFont="1" applyBorder="1" applyAlignment="1" quotePrefix="1">
      <alignment horizontal="center" vertical="center"/>
      <protection/>
    </xf>
    <xf numFmtId="0" fontId="48" fillId="0" borderId="27" xfId="56" applyFont="1" applyBorder="1" applyAlignment="1">
      <alignment horizontal="left" vertical="center"/>
      <protection/>
    </xf>
    <xf numFmtId="0" fontId="48" fillId="0" borderId="30" xfId="56" applyFont="1" applyBorder="1" applyAlignment="1">
      <alignment horizontal="left" vertical="center"/>
      <protection/>
    </xf>
    <xf numFmtId="0" fontId="48" fillId="0" borderId="27" xfId="56" applyFont="1" applyBorder="1" applyAlignment="1">
      <alignment horizontal="left" vertical="center" wrapText="1"/>
      <protection/>
    </xf>
    <xf numFmtId="3" fontId="55" fillId="0" borderId="47" xfId="56" applyNumberFormat="1" applyFont="1" applyBorder="1" applyAlignment="1" applyProtection="1">
      <alignment horizontal="right" vertical="center"/>
      <protection/>
    </xf>
    <xf numFmtId="188" fontId="63" fillId="0" borderId="0" xfId="59" applyNumberFormat="1" applyFont="1" applyFill="1" applyBorder="1">
      <alignment/>
      <protection/>
    </xf>
    <xf numFmtId="188" fontId="63" fillId="0" borderId="0" xfId="59" applyNumberFormat="1" applyFont="1" applyFill="1" applyBorder="1" applyProtection="1">
      <alignment/>
      <protection locked="0"/>
    </xf>
    <xf numFmtId="188" fontId="63" fillId="0" borderId="0" xfId="59" applyNumberFormat="1" applyFont="1" applyFill="1">
      <alignment/>
      <protection/>
    </xf>
    <xf numFmtId="188" fontId="63" fillId="0" borderId="0" xfId="59" applyNumberFormat="1" applyFont="1" applyFill="1" applyProtection="1">
      <alignment/>
      <protection locked="0"/>
    </xf>
    <xf numFmtId="188" fontId="62" fillId="0" borderId="0" xfId="59" applyNumberFormat="1" applyFont="1" applyFill="1">
      <alignment/>
      <protection/>
    </xf>
    <xf numFmtId="188" fontId="57" fillId="0" borderId="27" xfId="59" applyNumberFormat="1" applyFont="1" applyFill="1" applyBorder="1" applyAlignment="1">
      <alignment horizontal="right" vertical="center"/>
      <protection/>
    </xf>
    <xf numFmtId="216" fontId="65" fillId="0" borderId="30" xfId="59" applyNumberFormat="1" applyFont="1" applyFill="1" applyBorder="1" applyAlignment="1" quotePrefix="1">
      <alignment horizontal="right" vertical="center"/>
      <protection/>
    </xf>
    <xf numFmtId="0" fontId="48" fillId="0" borderId="0" xfId="56" applyFont="1" applyAlignment="1" applyProtection="1">
      <alignment vertical="center"/>
      <protection/>
    </xf>
    <xf numFmtId="0" fontId="48" fillId="0" borderId="0" xfId="56" applyFont="1" applyAlignment="1" applyProtection="1">
      <alignment vertical="center" wrapText="1"/>
      <protection/>
    </xf>
    <xf numFmtId="0" fontId="48" fillId="0" borderId="0" xfId="56" applyFont="1" applyAlignment="1" applyProtection="1" quotePrefix="1">
      <alignment vertical="center"/>
      <protection/>
    </xf>
    <xf numFmtId="3" fontId="48" fillId="0" borderId="0" xfId="56" applyNumberFormat="1" applyFont="1" applyAlignment="1" applyProtection="1">
      <alignment horizontal="right" vertical="center"/>
      <protection/>
    </xf>
    <xf numFmtId="0" fontId="48" fillId="0" borderId="0" xfId="56" applyFont="1" applyBorder="1" applyAlignment="1" applyProtection="1">
      <alignment vertical="center"/>
      <protection/>
    </xf>
    <xf numFmtId="0" fontId="48" fillId="0" borderId="0" xfId="56" applyFont="1" applyBorder="1" applyAlignment="1" applyProtection="1">
      <alignment vertical="center" wrapText="1"/>
      <protection/>
    </xf>
    <xf numFmtId="3" fontId="48" fillId="0" borderId="0" xfId="56" applyNumberFormat="1" applyFont="1" applyAlignment="1" applyProtection="1" quotePrefix="1">
      <alignment horizontal="right" vertical="center"/>
      <protection/>
    </xf>
    <xf numFmtId="216" fontId="54" fillId="0" borderId="27" xfId="59" applyNumberFormat="1" applyFont="1" applyFill="1" applyBorder="1" applyAlignment="1" applyProtection="1" quotePrefix="1">
      <alignment horizontal="center" vertical="center"/>
      <protection/>
    </xf>
    <xf numFmtId="216" fontId="56" fillId="0" borderId="30" xfId="59" applyNumberFormat="1" applyFont="1" applyFill="1" applyBorder="1" applyAlignment="1" applyProtection="1" quotePrefix="1">
      <alignment horizontal="center" vertical="center"/>
      <protection/>
    </xf>
    <xf numFmtId="0" fontId="54" fillId="0" borderId="27" xfId="56" applyFont="1" applyBorder="1" applyAlignment="1" applyProtection="1">
      <alignment horizontal="center" vertical="center" wrapText="1"/>
      <protection/>
    </xf>
    <xf numFmtId="3" fontId="48" fillId="0" borderId="10" xfId="56" applyNumberFormat="1" applyFont="1" applyBorder="1" applyAlignment="1" applyProtection="1">
      <alignment horizontal="center" vertical="center"/>
      <protection/>
    </xf>
    <xf numFmtId="0" fontId="48" fillId="0" borderId="15" xfId="56" applyFont="1" applyBorder="1" applyAlignment="1" applyProtection="1" quotePrefix="1">
      <alignment horizontal="center" vertical="center"/>
      <protection/>
    </xf>
    <xf numFmtId="0" fontId="48" fillId="0" borderId="16" xfId="56" applyFont="1" applyBorder="1" applyAlignment="1" applyProtection="1">
      <alignment horizontal="center" vertical="center"/>
      <protection/>
    </xf>
    <xf numFmtId="0" fontId="57" fillId="0" borderId="29" xfId="59" applyFont="1" applyFill="1" applyBorder="1" applyAlignment="1" applyProtection="1">
      <alignment horizontal="center" vertical="center" wrapText="1"/>
      <protection/>
    </xf>
    <xf numFmtId="1" fontId="48" fillId="0" borderId="10" xfId="56" applyNumberFormat="1" applyFont="1" applyBorder="1" applyAlignment="1" applyProtection="1">
      <alignment horizontal="center" vertical="center"/>
      <protection/>
    </xf>
    <xf numFmtId="216" fontId="60" fillId="18" borderId="15" xfId="59" applyNumberFormat="1" applyFont="1" applyFill="1" applyBorder="1" applyAlignment="1" applyProtection="1">
      <alignment horizontal="center" vertical="center"/>
      <protection/>
    </xf>
    <xf numFmtId="216" fontId="60" fillId="18" borderId="17" xfId="59" applyNumberFormat="1" applyFont="1" applyFill="1" applyBorder="1" applyAlignment="1" applyProtection="1">
      <alignment horizontal="center" vertical="center"/>
      <protection/>
    </xf>
    <xf numFmtId="188" fontId="57" fillId="0" borderId="27" xfId="59" applyNumberFormat="1" applyFont="1" applyFill="1" applyBorder="1" applyAlignment="1" applyProtection="1">
      <alignment horizontal="right" vertical="center"/>
      <protection/>
    </xf>
    <xf numFmtId="216" fontId="65" fillId="0" borderId="30" xfId="59" applyNumberFormat="1" applyFont="1" applyFill="1" applyBorder="1" applyAlignment="1" applyProtection="1" quotePrefix="1">
      <alignment horizontal="right" vertical="center"/>
      <protection/>
    </xf>
    <xf numFmtId="0" fontId="57" fillId="0" borderId="10" xfId="59" applyFont="1" applyFill="1" applyBorder="1" applyAlignment="1" applyProtection="1">
      <alignment horizontal="center" vertical="center" wrapText="1"/>
      <protection/>
    </xf>
    <xf numFmtId="3" fontId="54" fillId="0" borderId="10" xfId="56" applyNumberFormat="1" applyFont="1" applyBorder="1" applyAlignment="1" applyProtection="1">
      <alignment vertical="center"/>
      <protection/>
    </xf>
    <xf numFmtId="0" fontId="53" fillId="0" borderId="0" xfId="56" applyFont="1">
      <alignment/>
      <protection/>
    </xf>
    <xf numFmtId="0" fontId="66" fillId="0" borderId="0" xfId="56" applyFont="1">
      <alignment/>
      <protection/>
    </xf>
    <xf numFmtId="3" fontId="15" fillId="0" borderId="47" xfId="55" applyNumberFormat="1" applyFont="1" applyBorder="1" applyAlignment="1" applyProtection="1">
      <alignment horizontal="right" vertical="center"/>
      <protection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47" fillId="10" borderId="0" xfId="56" applyFont="1" applyFill="1" applyAlignment="1">
      <alignment vertical="center"/>
      <protection/>
    </xf>
    <xf numFmtId="0" fontId="59" fillId="10" borderId="0" xfId="56" applyFont="1" applyFill="1" applyAlignment="1">
      <alignment vertical="center"/>
      <protection/>
    </xf>
    <xf numFmtId="0" fontId="61" fillId="10" borderId="0" xfId="56" applyFont="1" applyFill="1" applyAlignment="1">
      <alignment vertical="center"/>
      <protection/>
    </xf>
    <xf numFmtId="0" fontId="66" fillId="10" borderId="0" xfId="56" applyFont="1" applyFill="1">
      <alignment/>
      <protection/>
    </xf>
    <xf numFmtId="0" fontId="61" fillId="25" borderId="0" xfId="56" applyFont="1" applyFill="1" applyAlignment="1">
      <alignment vertical="center"/>
      <protection/>
    </xf>
    <xf numFmtId="0" fontId="47" fillId="25" borderId="0" xfId="56" applyFont="1" applyFill="1" applyAlignment="1">
      <alignment vertical="center"/>
      <protection/>
    </xf>
    <xf numFmtId="0" fontId="47" fillId="25" borderId="0" xfId="56" applyFont="1" applyFill="1" applyBorder="1" applyAlignment="1">
      <alignment vertical="center"/>
      <protection/>
    </xf>
    <xf numFmtId="0" fontId="66" fillId="25" borderId="0" xfId="56" applyFont="1" applyFill="1" applyBorder="1" applyAlignment="1">
      <alignment vertical="center"/>
      <protection/>
    </xf>
    <xf numFmtId="3" fontId="54" fillId="0" borderId="11" xfId="56" applyNumberFormat="1" applyFont="1" applyBorder="1" applyAlignment="1">
      <alignment vertical="center"/>
      <protection/>
    </xf>
    <xf numFmtId="3" fontId="4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55" fillId="0" borderId="26" xfId="56" applyNumberFormat="1" applyFont="1" applyBorder="1" applyAlignment="1">
      <alignment horizontal="right" vertical="center"/>
      <protection/>
    </xf>
    <xf numFmtId="3" fontId="55" fillId="0" borderId="25" xfId="56" applyNumberFormat="1" applyFont="1" applyBorder="1" applyAlignment="1">
      <alignment horizontal="right" vertical="center"/>
      <protection/>
    </xf>
    <xf numFmtId="0" fontId="60" fillId="18" borderId="62" xfId="59" applyFont="1" applyFill="1" applyBorder="1" applyAlignment="1" quotePrefix="1">
      <alignment horizontal="left"/>
      <protection/>
    </xf>
    <xf numFmtId="0" fontId="54" fillId="0" borderId="27" xfId="56" applyFont="1" applyBorder="1" applyAlignment="1">
      <alignment horizontal="center" vertical="center" wrapText="1"/>
      <protection/>
    </xf>
    <xf numFmtId="0" fontId="60" fillId="18" borderId="62" xfId="56" applyFont="1" applyFill="1" applyBorder="1" applyAlignment="1">
      <alignment vertical="center" wrapText="1"/>
      <protection/>
    </xf>
    <xf numFmtId="3" fontId="55" fillId="0" borderId="31" xfId="56" applyNumberFormat="1" applyFont="1" applyBorder="1" applyAlignment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 locked="0"/>
    </xf>
    <xf numFmtId="3" fontId="55" fillId="0" borderId="26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vertical="center"/>
      <protection locked="0"/>
    </xf>
    <xf numFmtId="3" fontId="55" fillId="0" borderId="25" xfId="56" applyNumberFormat="1" applyFont="1" applyBorder="1" applyAlignment="1" applyProtection="1">
      <alignment vertical="center"/>
      <protection/>
    </xf>
    <xf numFmtId="3" fontId="55" fillId="0" borderId="34" xfId="56" applyNumberFormat="1" applyFont="1" applyBorder="1" applyAlignment="1" applyProtection="1">
      <alignment vertical="center"/>
      <protection locked="0"/>
    </xf>
    <xf numFmtId="3" fontId="55" fillId="0" borderId="34" xfId="56" applyNumberFormat="1" applyFont="1" applyBorder="1" applyAlignment="1" applyProtection="1">
      <alignment vertical="center"/>
      <protection/>
    </xf>
    <xf numFmtId="0" fontId="60" fillId="18" borderId="62" xfId="59" applyFont="1" applyFill="1" applyBorder="1" applyAlignment="1" quotePrefix="1">
      <alignment horizontal="center"/>
      <protection/>
    </xf>
    <xf numFmtId="3" fontId="55" fillId="0" borderId="25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horizontal="right" vertical="center"/>
      <protection locked="0"/>
    </xf>
    <xf numFmtId="0" fontId="57" fillId="0" borderId="27" xfId="59" applyFont="1" applyFill="1" applyBorder="1" applyAlignment="1">
      <alignment horizontal="center" vertical="center" wrapText="1"/>
      <protection/>
    </xf>
    <xf numFmtId="3" fontId="55" fillId="0" borderId="25" xfId="56" applyNumberFormat="1" applyFont="1" applyBorder="1" applyAlignment="1" applyProtection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/>
    </xf>
    <xf numFmtId="3" fontId="55" fillId="0" borderId="19" xfId="56" applyNumberFormat="1" applyFont="1" applyBorder="1" applyAlignment="1" applyProtection="1">
      <alignment vertical="center"/>
      <protection/>
    </xf>
    <xf numFmtId="3" fontId="55" fillId="0" borderId="21" xfId="56" applyNumberFormat="1" applyFont="1" applyBorder="1" applyAlignment="1" applyProtection="1">
      <alignment vertical="center"/>
      <protection/>
    </xf>
    <xf numFmtId="0" fontId="48" fillId="0" borderId="11" xfId="56" applyFont="1" applyBorder="1" applyAlignment="1">
      <alignment horizontal="center" vertical="center"/>
      <protection/>
    </xf>
    <xf numFmtId="3" fontId="55" fillId="0" borderId="51" xfId="56" applyNumberFormat="1" applyFont="1" applyFill="1" applyBorder="1" applyAlignment="1" applyProtection="1">
      <alignment horizontal="right" vertical="center"/>
      <protection locked="0"/>
    </xf>
    <xf numFmtId="3" fontId="55" fillId="0" borderId="46" xfId="56" applyNumberFormat="1" applyFont="1" applyFill="1" applyBorder="1" applyAlignment="1" applyProtection="1">
      <alignment horizontal="right" vertical="center"/>
      <protection locked="0"/>
    </xf>
    <xf numFmtId="3" fontId="55" fillId="0" borderId="64" xfId="56" applyNumberFormat="1" applyFont="1" applyFill="1" applyBorder="1" applyAlignment="1" applyProtection="1">
      <alignment horizontal="right" vertical="center"/>
      <protection locked="0"/>
    </xf>
    <xf numFmtId="3" fontId="54" fillId="0" borderId="10" xfId="56" applyNumberFormat="1" applyFont="1" applyFill="1" applyBorder="1" applyAlignment="1">
      <alignment vertical="center"/>
      <protection/>
    </xf>
    <xf numFmtId="3" fontId="38" fillId="0" borderId="0" xfId="55" applyNumberFormat="1" applyFont="1" applyAlignment="1" applyProtection="1">
      <alignment/>
      <protection/>
    </xf>
    <xf numFmtId="3" fontId="31" fillId="20" borderId="0" xfId="55" applyNumberFormat="1" applyFont="1" applyFill="1" applyBorder="1" applyAlignment="1" applyProtection="1">
      <alignment horizontal="right"/>
      <protection/>
    </xf>
    <xf numFmtId="3" fontId="33" fillId="0" borderId="10" xfId="55" applyNumberFormat="1" applyFont="1" applyFill="1" applyBorder="1" applyAlignment="1" applyProtection="1" quotePrefix="1">
      <alignment horizontal="center" vertical="center"/>
      <protection/>
    </xf>
    <xf numFmtId="0" fontId="32" fillId="0" borderId="0" xfId="55" applyProtection="1">
      <alignment/>
      <protection/>
    </xf>
    <xf numFmtId="0" fontId="17" fillId="20" borderId="0" xfId="55" applyFont="1" applyFill="1" applyAlignment="1">
      <alignment vertical="center"/>
      <protection/>
    </xf>
    <xf numFmtId="0" fontId="15" fillId="0" borderId="0" xfId="55" applyFont="1" applyAlignment="1">
      <alignment horizontal="right" vertical="center"/>
      <protection/>
    </xf>
    <xf numFmtId="0" fontId="117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6" fillId="0" borderId="0" xfId="57" applyFont="1" applyAlignment="1">
      <alignment vertical="center" wrapText="1"/>
      <protection/>
    </xf>
    <xf numFmtId="0" fontId="117" fillId="0" borderId="0" xfId="57" applyAlignment="1">
      <alignment/>
      <protection/>
    </xf>
    <xf numFmtId="0" fontId="117" fillId="0" borderId="0" xfId="57" applyFill="1">
      <alignment/>
      <protection/>
    </xf>
    <xf numFmtId="0" fontId="117" fillId="0" borderId="0" xfId="57" quotePrefix="1">
      <alignment/>
      <protection/>
    </xf>
    <xf numFmtId="217" fontId="85" fillId="0" borderId="0" xfId="55" applyNumberFormat="1" applyFont="1" applyBorder="1" applyAlignment="1">
      <alignment horizontal="center"/>
      <protection/>
    </xf>
    <xf numFmtId="217" fontId="117" fillId="0" borderId="0" xfId="57" applyNumberFormat="1" applyBorder="1">
      <alignment/>
      <protection/>
    </xf>
    <xf numFmtId="217" fontId="87" fillId="0" borderId="0" xfId="55" applyNumberFormat="1" applyFont="1" applyBorder="1" applyAlignment="1">
      <alignment horizontal="center"/>
      <protection/>
    </xf>
    <xf numFmtId="217" fontId="34" fillId="4" borderId="0" xfId="55" applyNumberFormat="1" applyFont="1" applyFill="1" applyBorder="1" applyAlignment="1">
      <alignment horizontal="center"/>
      <protection/>
    </xf>
    <xf numFmtId="217" fontId="34" fillId="18" borderId="0" xfId="55" applyNumberFormat="1" applyFont="1" applyFill="1" applyBorder="1" applyAlignment="1">
      <alignment horizontal="center"/>
      <protection/>
    </xf>
    <xf numFmtId="217" fontId="79" fillId="0" borderId="0" xfId="55" applyNumberFormat="1" applyFont="1" applyBorder="1" applyAlignment="1">
      <alignment horizontal="center"/>
      <protection/>
    </xf>
    <xf numFmtId="217" fontId="85" fillId="16" borderId="0" xfId="55" applyNumberFormat="1" applyFont="1" applyFill="1" applyBorder="1" applyAlignment="1">
      <alignment horizontal="center"/>
      <protection/>
    </xf>
    <xf numFmtId="217" fontId="79" fillId="16" borderId="0" xfId="55" applyNumberFormat="1" applyFont="1" applyFill="1" applyBorder="1" applyAlignment="1">
      <alignment horizontal="center"/>
      <protection/>
    </xf>
    <xf numFmtId="0" fontId="117" fillId="0" borderId="0" xfId="57" applyBorder="1">
      <alignment/>
      <protection/>
    </xf>
    <xf numFmtId="217" fontId="80" fillId="16" borderId="0" xfId="55" applyNumberFormat="1" applyFont="1" applyFill="1" applyBorder="1" applyAlignment="1">
      <alignment horizontal="center"/>
      <protection/>
    </xf>
    <xf numFmtId="0" fontId="85" fillId="0" borderId="0" xfId="55" applyNumberFormat="1" applyFont="1" applyBorder="1" applyAlignment="1" quotePrefix="1">
      <alignment horizontal="center"/>
      <protection/>
    </xf>
    <xf numFmtId="0" fontId="85" fillId="0" borderId="0" xfId="55" applyNumberFormat="1" applyFont="1" applyFill="1" applyBorder="1" applyAlignment="1" quotePrefix="1">
      <alignment horizontal="center"/>
      <protection/>
    </xf>
    <xf numFmtId="226" fontId="85" fillId="0" borderId="0" xfId="55" applyNumberFormat="1" applyFont="1" applyFill="1" applyBorder="1" applyAlignment="1" quotePrefix="1">
      <alignment horizontal="center"/>
      <protection/>
    </xf>
    <xf numFmtId="0" fontId="85" fillId="16" borderId="0" xfId="55" applyNumberFormat="1" applyFont="1" applyFill="1" applyBorder="1" applyAlignment="1" quotePrefix="1">
      <alignment horizontal="center"/>
      <protection/>
    </xf>
    <xf numFmtId="0" fontId="19" fillId="0" borderId="35" xfId="59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17" fillId="18" borderId="17" xfId="0" applyFont="1" applyFill="1" applyBorder="1" applyAlignment="1" applyProtection="1">
      <alignment vertical="center" wrapText="1"/>
      <protection locked="0"/>
    </xf>
    <xf numFmtId="3" fontId="55" fillId="0" borderId="21" xfId="56" applyNumberFormat="1" applyFont="1" applyBorder="1" applyAlignment="1">
      <alignment horizontal="right" vertical="center"/>
      <protection/>
    </xf>
    <xf numFmtId="3" fontId="55" fillId="0" borderId="66" xfId="56" applyNumberFormat="1" applyFont="1" applyBorder="1" applyAlignment="1">
      <alignment horizontal="right" vertical="center"/>
      <protection/>
    </xf>
    <xf numFmtId="0" fontId="17" fillId="0" borderId="0" xfId="55" applyFont="1" applyAlignment="1">
      <alignment horizontal="center" wrapText="1"/>
      <protection/>
    </xf>
    <xf numFmtId="0" fontId="41" fillId="0" borderId="0" xfId="55" applyFont="1" applyFill="1" applyBorder="1" applyAlignment="1">
      <alignment horizontal="left"/>
      <protection/>
    </xf>
    <xf numFmtId="0" fontId="19" fillId="16" borderId="0" xfId="60" applyFont="1" applyFill="1" applyBorder="1" applyAlignment="1" quotePrefix="1">
      <alignment horizontal="left"/>
      <protection/>
    </xf>
    <xf numFmtId="0" fontId="117" fillId="20" borderId="0" xfId="57" applyFill="1">
      <alignment/>
      <protection/>
    </xf>
    <xf numFmtId="0" fontId="117" fillId="20" borderId="0" xfId="57" applyFill="1" applyAlignment="1">
      <alignment/>
      <protection/>
    </xf>
    <xf numFmtId="1" fontId="79" fillId="4" borderId="67" xfId="55" applyNumberFormat="1" applyFont="1" applyFill="1" applyBorder="1" applyAlignment="1" quotePrefix="1">
      <alignment horizontal="center"/>
      <protection/>
    </xf>
    <xf numFmtId="0" fontId="15" fillId="4" borderId="68" xfId="55" applyFont="1" applyFill="1" applyBorder="1">
      <alignment/>
      <protection/>
    </xf>
    <xf numFmtId="1" fontId="79" fillId="4" borderId="69" xfId="55" applyNumberFormat="1" applyFont="1" applyFill="1" applyBorder="1" applyAlignment="1" quotePrefix="1">
      <alignment horizontal="center"/>
      <protection/>
    </xf>
    <xf numFmtId="0" fontId="15" fillId="4" borderId="70" xfId="55" applyFont="1" applyFill="1" applyBorder="1">
      <alignment/>
      <protection/>
    </xf>
    <xf numFmtId="0" fontId="15" fillId="4" borderId="69" xfId="55" applyFont="1" applyFill="1" applyBorder="1">
      <alignment/>
      <protection/>
    </xf>
    <xf numFmtId="0" fontId="15" fillId="4" borderId="69" xfId="55" applyFont="1" applyFill="1" applyBorder="1" applyAlignment="1" quotePrefix="1">
      <alignment horizontal="left"/>
      <protection/>
    </xf>
    <xf numFmtId="217" fontId="79" fillId="4" borderId="69" xfId="55" applyNumberFormat="1" applyFont="1" applyFill="1" applyBorder="1" applyAlignment="1" quotePrefix="1">
      <alignment horizontal="center"/>
      <protection/>
    </xf>
    <xf numFmtId="217" fontId="80" fillId="4" borderId="69" xfId="55" applyNumberFormat="1" applyFont="1" applyFill="1" applyBorder="1" applyAlignment="1" quotePrefix="1">
      <alignment horizontal="center"/>
      <protection/>
    </xf>
    <xf numFmtId="0" fontId="81" fillId="4" borderId="69" xfId="55" applyFont="1" applyFill="1" applyBorder="1">
      <alignment/>
      <protection/>
    </xf>
    <xf numFmtId="217" fontId="79" fillId="4" borderId="69" xfId="55" applyNumberFormat="1" applyFont="1" applyFill="1" applyBorder="1" applyAlignment="1" quotePrefix="1">
      <alignment horizontal="center" vertical="center"/>
      <protection/>
    </xf>
    <xf numFmtId="0" fontId="24" fillId="4" borderId="69" xfId="55" applyFont="1" applyFill="1" applyBorder="1" applyAlignment="1">
      <alignment wrapText="1"/>
      <protection/>
    </xf>
    <xf numFmtId="217" fontId="79" fillId="4" borderId="69" xfId="55" applyNumberFormat="1" applyFont="1" applyFill="1" applyBorder="1" applyAlignment="1" quotePrefix="1">
      <alignment horizontal="center"/>
      <protection/>
    </xf>
    <xf numFmtId="0" fontId="24" fillId="4" borderId="69" xfId="55" applyFont="1" applyFill="1" applyBorder="1">
      <alignment/>
      <protection/>
    </xf>
    <xf numFmtId="217" fontId="79" fillId="4" borderId="71" xfId="55" applyNumberFormat="1" applyFont="1" applyFill="1" applyBorder="1" applyAlignment="1" quotePrefix="1">
      <alignment horizontal="center"/>
      <protection/>
    </xf>
    <xf numFmtId="0" fontId="15" fillId="4" borderId="71" xfId="55" applyFont="1" applyFill="1" applyBorder="1">
      <alignment/>
      <protection/>
    </xf>
    <xf numFmtId="217" fontId="80" fillId="4" borderId="71" xfId="55" applyNumberFormat="1" applyFont="1" applyFill="1" applyBorder="1" applyAlignment="1" quotePrefix="1">
      <alignment horizontal="center"/>
      <protection/>
    </xf>
    <xf numFmtId="0" fontId="81" fillId="4" borderId="71" xfId="55" applyFont="1" applyFill="1" applyBorder="1">
      <alignment/>
      <protection/>
    </xf>
    <xf numFmtId="217" fontId="79" fillId="4" borderId="72" xfId="55" applyNumberFormat="1" applyFont="1" applyFill="1" applyBorder="1" applyAlignment="1" quotePrefix="1">
      <alignment horizontal="center"/>
      <protection/>
    </xf>
    <xf numFmtId="0" fontId="15" fillId="4" borderId="72" xfId="55" applyFont="1" applyFill="1" applyBorder="1">
      <alignment/>
      <protection/>
    </xf>
    <xf numFmtId="0" fontId="19" fillId="4" borderId="0" xfId="60" applyFont="1" applyFill="1" applyBorder="1" applyAlignment="1" quotePrefix="1">
      <alignment horizontal="left"/>
      <protection/>
    </xf>
    <xf numFmtId="0" fontId="40" fillId="4" borderId="26" xfId="60" applyFont="1" applyFill="1" applyBorder="1">
      <alignment/>
      <protection/>
    </xf>
    <xf numFmtId="217" fontId="34" fillId="4" borderId="28" xfId="55" applyNumberFormat="1" applyFont="1" applyFill="1" applyBorder="1" applyAlignment="1">
      <alignment horizontal="center"/>
      <protection/>
    </xf>
    <xf numFmtId="217" fontId="43" fillId="4" borderId="25" xfId="55" applyNumberFormat="1" applyFont="1" applyFill="1" applyBorder="1" applyAlignment="1">
      <alignment horizontal="left"/>
      <protection/>
    </xf>
    <xf numFmtId="217" fontId="83" fillId="4" borderId="25" xfId="55" applyNumberFormat="1" applyFont="1" applyFill="1" applyBorder="1" applyAlignment="1">
      <alignment horizontal="left"/>
      <protection/>
    </xf>
    <xf numFmtId="217" fontId="85" fillId="4" borderId="73" xfId="55" applyNumberFormat="1" applyFont="1" applyFill="1" applyBorder="1" applyAlignment="1" quotePrefix="1">
      <alignment horizontal="center"/>
      <protection/>
    </xf>
    <xf numFmtId="0" fontId="81" fillId="4" borderId="74" xfId="55" applyFont="1" applyFill="1" applyBorder="1">
      <alignment/>
      <protection/>
    </xf>
    <xf numFmtId="217" fontId="85" fillId="4" borderId="69" xfId="55" applyNumberFormat="1" applyFont="1" applyFill="1" applyBorder="1" applyAlignment="1" quotePrefix="1">
      <alignment horizontal="center"/>
      <protection/>
    </xf>
    <xf numFmtId="0" fontId="81" fillId="4" borderId="70" xfId="55" applyFont="1" applyFill="1" applyBorder="1">
      <alignment/>
      <protection/>
    </xf>
    <xf numFmtId="0" fontId="81" fillId="4" borderId="69" xfId="55" applyFont="1" applyFill="1" applyBorder="1">
      <alignment/>
      <protection/>
    </xf>
    <xf numFmtId="0" fontId="84" fillId="4" borderId="69" xfId="55" applyFont="1" applyFill="1" applyBorder="1">
      <alignment/>
      <protection/>
    </xf>
    <xf numFmtId="0" fontId="81" fillId="4" borderId="69" xfId="55" applyFont="1" applyFill="1" applyBorder="1" applyAlignment="1">
      <alignment horizontal="left"/>
      <protection/>
    </xf>
    <xf numFmtId="217" fontId="85" fillId="4" borderId="69" xfId="55" applyNumberFormat="1" applyFont="1" applyFill="1" applyBorder="1" applyAlignment="1">
      <alignment horizontal="center"/>
      <protection/>
    </xf>
    <xf numFmtId="0" fontId="81" fillId="4" borderId="69" xfId="55" applyFont="1" applyFill="1" applyBorder="1" applyAlignment="1">
      <alignment horizontal="left" wrapText="1"/>
      <protection/>
    </xf>
    <xf numFmtId="217" fontId="87" fillId="4" borderId="71" xfId="55" applyNumberFormat="1" applyFont="1" applyFill="1" applyBorder="1" applyAlignment="1">
      <alignment horizontal="center"/>
      <protection/>
    </xf>
    <xf numFmtId="0" fontId="88" fillId="4" borderId="71" xfId="55" applyFont="1" applyFill="1" applyBorder="1">
      <alignment/>
      <protection/>
    </xf>
    <xf numFmtId="217" fontId="44" fillId="4" borderId="32" xfId="55" applyNumberFormat="1" applyFont="1" applyFill="1" applyBorder="1" applyAlignment="1">
      <alignment horizontal="left"/>
      <protection/>
    </xf>
    <xf numFmtId="217" fontId="85" fillId="4" borderId="73" xfId="55" applyNumberFormat="1" applyFont="1" applyFill="1" applyBorder="1" applyAlignment="1">
      <alignment horizontal="center"/>
      <protection/>
    </xf>
    <xf numFmtId="0" fontId="15" fillId="4" borderId="74" xfId="55" applyFont="1" applyFill="1" applyBorder="1">
      <alignment/>
      <protection/>
    </xf>
    <xf numFmtId="217" fontId="85" fillId="4" borderId="75" xfId="55" applyNumberFormat="1" applyFont="1" applyFill="1" applyBorder="1" applyAlignment="1">
      <alignment horizontal="center"/>
      <protection/>
    </xf>
    <xf numFmtId="0" fontId="24" fillId="4" borderId="75" xfId="55" applyFont="1" applyFill="1" applyBorder="1">
      <alignment/>
      <protection/>
    </xf>
    <xf numFmtId="217" fontId="43" fillId="4" borderId="32" xfId="55" applyNumberFormat="1" applyFont="1" applyFill="1" applyBorder="1" applyAlignment="1">
      <alignment horizontal="left"/>
      <protection/>
    </xf>
    <xf numFmtId="217" fontId="79" fillId="4" borderId="69" xfId="55" applyNumberFormat="1" applyFont="1" applyFill="1" applyBorder="1" applyAlignment="1">
      <alignment horizontal="center"/>
      <protection/>
    </xf>
    <xf numFmtId="217" fontId="79" fillId="4" borderId="75" xfId="55" applyNumberFormat="1" applyFont="1" applyFill="1" applyBorder="1" applyAlignment="1">
      <alignment horizontal="center"/>
      <protection/>
    </xf>
    <xf numFmtId="0" fontId="15" fillId="4" borderId="75" xfId="55" applyFont="1" applyFill="1" applyBorder="1">
      <alignment/>
      <protection/>
    </xf>
    <xf numFmtId="217" fontId="85" fillId="4" borderId="72" xfId="55" applyNumberFormat="1" applyFont="1" applyFill="1" applyBorder="1" applyAlignment="1">
      <alignment horizontal="center"/>
      <protection/>
    </xf>
    <xf numFmtId="0" fontId="24" fillId="4" borderId="72" xfId="55" applyFont="1" applyFill="1" applyBorder="1">
      <alignment/>
      <protection/>
    </xf>
    <xf numFmtId="217" fontId="79" fillId="4" borderId="73" xfId="55" applyNumberFormat="1" applyFont="1" applyFill="1" applyBorder="1" applyAlignment="1">
      <alignment horizontal="center"/>
      <protection/>
    </xf>
    <xf numFmtId="0" fontId="15" fillId="4" borderId="73" xfId="55" applyFont="1" applyFill="1" applyBorder="1">
      <alignment/>
      <protection/>
    </xf>
    <xf numFmtId="217" fontId="85" fillId="4" borderId="71" xfId="55" applyNumberFormat="1" applyFont="1" applyFill="1" applyBorder="1" applyAlignment="1">
      <alignment horizontal="center"/>
      <protection/>
    </xf>
    <xf numFmtId="0" fontId="96" fillId="4" borderId="71" xfId="55" applyFont="1" applyFill="1" applyBorder="1">
      <alignment/>
      <protection/>
    </xf>
    <xf numFmtId="217" fontId="79" fillId="4" borderId="67" xfId="55" applyNumberFormat="1" applyFont="1" applyFill="1" applyBorder="1" applyAlignment="1">
      <alignment horizontal="center"/>
      <protection/>
    </xf>
    <xf numFmtId="0" fontId="15" fillId="4" borderId="67" xfId="55" applyFont="1" applyFill="1" applyBorder="1">
      <alignment/>
      <protection/>
    </xf>
    <xf numFmtId="217" fontId="80" fillId="4" borderId="69" xfId="55" applyNumberFormat="1" applyFont="1" applyFill="1" applyBorder="1" applyAlignment="1">
      <alignment horizontal="center"/>
      <protection/>
    </xf>
    <xf numFmtId="217" fontId="79" fillId="4" borderId="72" xfId="55" applyNumberFormat="1" applyFont="1" applyFill="1" applyBorder="1" applyAlignment="1">
      <alignment horizontal="center"/>
      <protection/>
    </xf>
    <xf numFmtId="0" fontId="15" fillId="4" borderId="72" xfId="55" applyFont="1" applyFill="1" applyBorder="1" applyAlignment="1">
      <alignment horizontal="left" wrapText="1"/>
      <protection/>
    </xf>
    <xf numFmtId="0" fontId="85" fillId="4" borderId="76" xfId="55" applyNumberFormat="1" applyFont="1" applyFill="1" applyBorder="1" applyAlignment="1" quotePrefix="1">
      <alignment horizontal="center"/>
      <protection/>
    </xf>
    <xf numFmtId="0" fontId="31" fillId="4" borderId="76" xfId="55" applyFont="1" applyFill="1" applyBorder="1" applyAlignment="1">
      <alignment horizontal="left"/>
      <protection/>
    </xf>
    <xf numFmtId="0" fontId="85" fillId="4" borderId="69" xfId="55" applyNumberFormat="1" applyFont="1" applyFill="1" applyBorder="1" applyAlignment="1" quotePrefix="1">
      <alignment horizontal="center"/>
      <protection/>
    </xf>
    <xf numFmtId="0" fontId="31" fillId="4" borderId="69" xfId="55" applyFont="1" applyFill="1" applyBorder="1" applyAlignment="1">
      <alignment horizontal="left"/>
      <protection/>
    </xf>
    <xf numFmtId="0" fontId="41" fillId="4" borderId="69" xfId="55" applyFont="1" applyFill="1" applyBorder="1" applyAlignment="1">
      <alignment horizontal="left"/>
      <protection/>
    </xf>
    <xf numFmtId="0" fontId="31" fillId="4" borderId="69" xfId="55" applyFont="1" applyFill="1" applyBorder="1" applyAlignment="1" quotePrefix="1">
      <alignment horizontal="left"/>
      <protection/>
    </xf>
    <xf numFmtId="0" fontId="85" fillId="4" borderId="72" xfId="55" applyNumberFormat="1" applyFont="1" applyFill="1" applyBorder="1" applyAlignment="1" quotePrefix="1">
      <alignment horizontal="center"/>
      <protection/>
    </xf>
    <xf numFmtId="0" fontId="31" fillId="4" borderId="72" xfId="55" applyFont="1" applyFill="1" applyBorder="1" applyAlignment="1">
      <alignment horizontal="left"/>
      <protection/>
    </xf>
    <xf numFmtId="0" fontId="41" fillId="4" borderId="76" xfId="55" applyFont="1" applyFill="1" applyBorder="1" applyAlignment="1">
      <alignment horizontal="left"/>
      <protection/>
    </xf>
    <xf numFmtId="0" fontId="85" fillId="4" borderId="73" xfId="55" applyNumberFormat="1" applyFont="1" applyFill="1" applyBorder="1" applyAlignment="1" quotePrefix="1">
      <alignment horizontal="center"/>
      <protection/>
    </xf>
    <xf numFmtId="0" fontId="31" fillId="4" borderId="73" xfId="55" applyFont="1" applyFill="1" applyBorder="1" applyAlignment="1">
      <alignment horizontal="left"/>
      <protection/>
    </xf>
    <xf numFmtId="226" fontId="85" fillId="4" borderId="72" xfId="55" applyNumberFormat="1" applyFont="1" applyFill="1" applyBorder="1" applyAlignment="1" quotePrefix="1">
      <alignment horizontal="center"/>
      <protection/>
    </xf>
    <xf numFmtId="0" fontId="31" fillId="4" borderId="72" xfId="55" applyFont="1" applyFill="1" applyBorder="1" applyAlignment="1">
      <alignment horizontal="left"/>
      <protection/>
    </xf>
    <xf numFmtId="0" fontId="41" fillId="4" borderId="72" xfId="55" applyFont="1" applyFill="1" applyBorder="1" applyAlignment="1">
      <alignment horizontal="left"/>
      <protection/>
    </xf>
    <xf numFmtId="0" fontId="117" fillId="20" borderId="46" xfId="57" applyFill="1" applyBorder="1">
      <alignment/>
      <protection/>
    </xf>
    <xf numFmtId="0" fontId="117" fillId="20" borderId="46" xfId="57" applyFill="1" applyBorder="1" applyAlignment="1">
      <alignment/>
      <protection/>
    </xf>
    <xf numFmtId="0" fontId="117" fillId="0" borderId="46" xfId="57" applyFill="1" applyBorder="1">
      <alignment/>
      <protection/>
    </xf>
    <xf numFmtId="0" fontId="39" fillId="4" borderId="0" xfId="55" applyFont="1" applyFill="1" applyBorder="1">
      <alignment/>
      <protection/>
    </xf>
    <xf numFmtId="0" fontId="38" fillId="4" borderId="0" xfId="55" applyFont="1" applyFill="1" applyBorder="1">
      <alignment/>
      <protection/>
    </xf>
    <xf numFmtId="0" fontId="39" fillId="4" borderId="0" xfId="55" applyNumberFormat="1" applyFont="1" applyFill="1" applyBorder="1" applyProtection="1">
      <alignment/>
      <protection locked="0"/>
    </xf>
    <xf numFmtId="49" fontId="39" fillId="4" borderId="0" xfId="55" applyNumberFormat="1" applyFont="1" applyFill="1" applyBorder="1" applyProtection="1">
      <alignment/>
      <protection locked="0"/>
    </xf>
    <xf numFmtId="0" fontId="117" fillId="4" borderId="0" xfId="57" applyFill="1">
      <alignment/>
      <protection/>
    </xf>
    <xf numFmtId="0" fontId="117" fillId="4" borderId="0" xfId="57" applyFill="1" applyAlignment="1">
      <alignment/>
      <protection/>
    </xf>
    <xf numFmtId="224" fontId="77" fillId="4" borderId="0" xfId="62" applyNumberFormat="1" applyFont="1" applyFill="1" applyBorder="1" applyAlignment="1" quotePrefix="1">
      <alignment horizontal="right"/>
      <protection/>
    </xf>
    <xf numFmtId="0" fontId="20" fillId="4" borderId="0" xfId="62" applyFont="1" applyFill="1" applyBorder="1">
      <alignment/>
      <protection/>
    </xf>
    <xf numFmtId="0" fontId="20" fillId="4" borderId="0" xfId="62" applyFont="1" applyFill="1" applyBorder="1" applyAlignment="1" quotePrefix="1">
      <alignment horizontal="left"/>
      <protection/>
    </xf>
    <xf numFmtId="0" fontId="20" fillId="4" borderId="0" xfId="62" applyFont="1" applyFill="1" applyBorder="1" applyAlignment="1" quotePrefix="1">
      <alignment horizontal="left"/>
      <protection/>
    </xf>
    <xf numFmtId="0" fontId="20" fillId="4" borderId="0" xfId="62" applyFont="1" applyFill="1" applyBorder="1">
      <alignment/>
      <protection/>
    </xf>
    <xf numFmtId="0" fontId="20" fillId="4" borderId="0" xfId="62" applyFont="1" applyFill="1" applyBorder="1" applyAlignment="1">
      <alignment horizontal="left"/>
      <protection/>
    </xf>
    <xf numFmtId="0" fontId="20" fillId="4" borderId="0" xfId="62" applyFont="1" applyFill="1" applyBorder="1" applyAlignment="1">
      <alignment horizontal="left"/>
      <protection/>
    </xf>
    <xf numFmtId="0" fontId="23" fillId="4" borderId="0" xfId="62" applyFont="1" applyFill="1" applyBorder="1">
      <alignment/>
      <protection/>
    </xf>
    <xf numFmtId="0" fontId="23" fillId="4" borderId="0" xfId="62" applyFont="1" applyFill="1" applyBorder="1" applyAlignment="1" quotePrefix="1">
      <alignment horizontal="left"/>
      <protection/>
    </xf>
    <xf numFmtId="0" fontId="20" fillId="4" borderId="0" xfId="59" applyFont="1" applyFill="1" applyBorder="1" applyAlignment="1">
      <alignment horizontal="left"/>
      <protection/>
    </xf>
    <xf numFmtId="0" fontId="20" fillId="4" borderId="0" xfId="59" applyFont="1" applyFill="1" applyBorder="1" applyAlignment="1">
      <alignment horizontal="left"/>
      <protection/>
    </xf>
    <xf numFmtId="0" fontId="20" fillId="4" borderId="0" xfId="62" applyFont="1" applyFill="1" applyBorder="1" applyAlignment="1" quotePrefix="1">
      <alignment horizontal="left"/>
      <protection/>
    </xf>
    <xf numFmtId="0" fontId="78" fillId="4" borderId="0" xfId="59" applyFont="1" applyFill="1" applyBorder="1" applyAlignment="1" quotePrefix="1">
      <alignment horizontal="left"/>
      <protection/>
    </xf>
    <xf numFmtId="0" fontId="77" fillId="4" borderId="0" xfId="59" applyFont="1" applyFill="1" applyBorder="1" applyAlignment="1" quotePrefix="1">
      <alignment horizontal="left"/>
      <protection/>
    </xf>
    <xf numFmtId="0" fontId="23" fillId="4" borderId="0" xfId="62" applyFont="1" applyFill="1" applyBorder="1" applyAlignment="1">
      <alignment horizontal="left"/>
      <protection/>
    </xf>
    <xf numFmtId="224" fontId="78" fillId="4" borderId="0" xfId="62" applyNumberFormat="1" applyFont="1" applyFill="1" applyBorder="1" applyAlignment="1" quotePrefix="1">
      <alignment horizontal="right"/>
      <protection/>
    </xf>
    <xf numFmtId="0" fontId="20" fillId="4" borderId="0" xfId="62" applyFont="1" applyFill="1" applyBorder="1">
      <alignment/>
      <protection/>
    </xf>
    <xf numFmtId="224" fontId="77" fillId="4" borderId="0" xfId="62" applyNumberFormat="1" applyFont="1" applyFill="1" applyBorder="1" applyAlignment="1">
      <alignment horizontal="right"/>
      <protection/>
    </xf>
    <xf numFmtId="0" fontId="20" fillId="4" borderId="0" xfId="62" applyFont="1" applyFill="1" applyBorder="1" applyAlignment="1">
      <alignment horizontal="left"/>
      <protection/>
    </xf>
    <xf numFmtId="0" fontId="76" fillId="4" borderId="0" xfId="55" applyFont="1" applyFill="1" applyAlignment="1">
      <alignment horizontal="center"/>
      <protection/>
    </xf>
    <xf numFmtId="0" fontId="117" fillId="4" borderId="0" xfId="57" applyFill="1" applyAlignment="1">
      <alignment vertical="top" wrapText="1"/>
      <protection/>
    </xf>
    <xf numFmtId="0" fontId="15" fillId="4" borderId="0" xfId="55" applyFont="1" applyFill="1" applyAlignment="1">
      <alignment horizontal="right" vertical="center"/>
      <protection/>
    </xf>
    <xf numFmtId="0" fontId="15" fillId="4" borderId="0" xfId="57" applyFont="1" applyFill="1" applyAlignment="1">
      <alignment horizontal="left" vertical="center" wrapText="1"/>
      <protection/>
    </xf>
    <xf numFmtId="3" fontId="33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0" xfId="55" applyFont="1" applyBorder="1" applyAlignment="1">
      <alignment vertical="center"/>
      <protection/>
    </xf>
    <xf numFmtId="0" fontId="17" fillId="0" borderId="18" xfId="55" applyFont="1" applyBorder="1" applyAlignment="1">
      <alignment horizontal="center" vertical="center" wrapText="1"/>
      <protection/>
    </xf>
    <xf numFmtId="217" fontId="121" fillId="0" borderId="14" xfId="55" applyNumberFormat="1" applyFont="1" applyFill="1" applyBorder="1" applyAlignment="1" applyProtection="1">
      <alignment horizontal="center" vertical="center"/>
      <protection/>
    </xf>
    <xf numFmtId="0" fontId="122" fillId="0" borderId="18" xfId="0" applyFont="1" applyFill="1" applyBorder="1" applyAlignment="1" applyProtection="1">
      <alignment horizontal="center" vertical="center" wrapText="1"/>
      <protection/>
    </xf>
    <xf numFmtId="0" fontId="17" fillId="18" borderId="10" xfId="0" applyFont="1" applyFill="1" applyBorder="1" applyAlignment="1" applyProtection="1">
      <alignment vertical="center" wrapText="1"/>
      <protection/>
    </xf>
    <xf numFmtId="14" fontId="117" fillId="4" borderId="46" xfId="57" applyNumberFormat="1" applyFill="1" applyBorder="1" applyAlignment="1">
      <alignment horizontal="left"/>
      <protection/>
    </xf>
    <xf numFmtId="188" fontId="4" fillId="0" borderId="0" xfId="0" applyNumberFormat="1" applyFont="1" applyBorder="1" applyAlignment="1" applyProtection="1">
      <alignment horizontal="left"/>
      <protection locked="0"/>
    </xf>
    <xf numFmtId="0" fontId="60" fillId="18" borderId="62" xfId="59" applyFont="1" applyFill="1" applyBorder="1" applyAlignment="1">
      <alignment horizontal="left" vertical="center" wrapText="1"/>
      <protection/>
    </xf>
    <xf numFmtId="0" fontId="60" fillId="18" borderId="46" xfId="59" applyFont="1" applyFill="1" applyBorder="1" applyAlignment="1">
      <alignment horizontal="left" vertical="center"/>
      <protection/>
    </xf>
    <xf numFmtId="0" fontId="60" fillId="18" borderId="62" xfId="59" applyFont="1" applyFill="1" applyBorder="1" applyAlignment="1">
      <alignment horizontal="left" vertical="center"/>
      <protection/>
    </xf>
    <xf numFmtId="0" fontId="60" fillId="18" borderId="46" xfId="59" applyFont="1" applyFill="1" applyBorder="1" applyAlignment="1">
      <alignment horizontal="left" vertical="center" wrapText="1"/>
      <protection/>
    </xf>
    <xf numFmtId="0" fontId="73" fillId="18" borderId="57" xfId="56" applyFont="1" applyFill="1" applyBorder="1" applyAlignment="1" applyProtection="1">
      <alignment horizontal="left" wrapText="1"/>
      <protection/>
    </xf>
    <xf numFmtId="0" fontId="73" fillId="18" borderId="77" xfId="56" applyFont="1" applyFill="1" applyBorder="1" applyAlignment="1" applyProtection="1">
      <alignment horizontal="left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88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7" fillId="18" borderId="0" xfId="55" applyFont="1" applyFill="1" applyAlignment="1" applyProtection="1">
      <alignment vertical="center" wrapText="1"/>
      <protection locked="0"/>
    </xf>
    <xf numFmtId="0" fontId="16" fillId="0" borderId="0" xfId="55" applyFont="1" applyAlignment="1" applyProtection="1">
      <alignment vertical="center" wrapText="1"/>
      <protection locked="0"/>
    </xf>
    <xf numFmtId="0" fontId="73" fillId="18" borderId="77" xfId="59" applyFont="1" applyFill="1" applyBorder="1" applyAlignment="1" applyProtection="1">
      <alignment horizontal="left" vertical="center" wrapText="1"/>
      <protection/>
    </xf>
    <xf numFmtId="0" fontId="75" fillId="18" borderId="57" xfId="56" applyFont="1" applyFill="1" applyBorder="1" applyAlignment="1" applyProtection="1">
      <alignment horizontal="left" vertical="center" wrapText="1"/>
      <protection/>
    </xf>
    <xf numFmtId="0" fontId="73" fillId="18" borderId="78" xfId="59" applyFont="1" applyFill="1" applyBorder="1" applyAlignment="1" applyProtection="1">
      <alignment horizontal="left" vertical="center"/>
      <protection/>
    </xf>
    <xf numFmtId="0" fontId="73" fillId="18" borderId="79" xfId="59" applyFont="1" applyFill="1" applyBorder="1" applyAlignment="1" applyProtection="1" quotePrefix="1">
      <alignment horizontal="left" vertical="center"/>
      <protection/>
    </xf>
    <xf numFmtId="0" fontId="73" fillId="18" borderId="77" xfId="56" applyFont="1" applyFill="1" applyBorder="1" applyAlignment="1" applyProtection="1">
      <alignment horizontal="left" vertical="center"/>
      <protection/>
    </xf>
    <xf numFmtId="0" fontId="73" fillId="18" borderId="57" xfId="56" applyFont="1" applyFill="1" applyBorder="1" applyAlignment="1" applyProtection="1">
      <alignment horizontal="left" vertical="center"/>
      <protection/>
    </xf>
    <xf numFmtId="0" fontId="73" fillId="18" borderId="0" xfId="59" applyFont="1" applyFill="1" applyBorder="1" applyAlignment="1" applyProtection="1">
      <alignment horizontal="left" vertical="center" wrapText="1"/>
      <protection/>
    </xf>
    <xf numFmtId="0" fontId="73" fillId="18" borderId="77" xfId="56" applyFont="1" applyFill="1" applyBorder="1" applyAlignment="1" applyProtection="1">
      <alignment vertical="center" wrapText="1"/>
      <protection/>
    </xf>
    <xf numFmtId="0" fontId="75" fillId="18" borderId="57" xfId="56" applyFont="1" applyFill="1" applyBorder="1" applyAlignment="1" applyProtection="1">
      <alignment vertical="center" wrapText="1"/>
      <protection/>
    </xf>
    <xf numFmtId="0" fontId="60" fillId="18" borderId="46" xfId="59" applyFont="1" applyFill="1" applyBorder="1" applyAlignment="1" quotePrefix="1">
      <alignment horizontal="left" vertical="center" wrapText="1"/>
      <protection/>
    </xf>
    <xf numFmtId="0" fontId="70" fillId="18" borderId="62" xfId="56" applyFont="1" applyFill="1" applyBorder="1" applyAlignment="1">
      <alignment horizontal="left" vertical="center" wrapText="1"/>
      <protection/>
    </xf>
    <xf numFmtId="1" fontId="48" fillId="0" borderId="27" xfId="56" applyNumberFormat="1" applyFont="1" applyBorder="1" applyAlignment="1">
      <alignment horizontal="left" vertical="center" wrapText="1"/>
      <protection/>
    </xf>
    <xf numFmtId="1" fontId="48" fillId="0" borderId="11" xfId="56" applyNumberFormat="1" applyFont="1" applyBorder="1" applyAlignment="1">
      <alignment horizontal="left" vertical="center" wrapText="1"/>
      <protection/>
    </xf>
    <xf numFmtId="0" fontId="60" fillId="18" borderId="46" xfId="59" applyFont="1" applyFill="1" applyBorder="1" applyAlignment="1">
      <alignment vertical="center" wrapText="1"/>
      <protection/>
    </xf>
    <xf numFmtId="0" fontId="70" fillId="18" borderId="62" xfId="56" applyFont="1" applyFill="1" applyBorder="1" applyAlignment="1">
      <alignment vertical="center" wrapText="1"/>
      <protection/>
    </xf>
    <xf numFmtId="0" fontId="60" fillId="18" borderId="46" xfId="56" applyFont="1" applyFill="1" applyBorder="1" applyAlignment="1">
      <alignment horizontal="left" vertical="center"/>
      <protection/>
    </xf>
    <xf numFmtId="0" fontId="60" fillId="18" borderId="62" xfId="56" applyFont="1" applyFill="1" applyBorder="1" applyAlignment="1">
      <alignment horizontal="left" vertical="center"/>
      <protection/>
    </xf>
    <xf numFmtId="0" fontId="52" fillId="0" borderId="0" xfId="56" applyFont="1" applyAlignment="1">
      <alignment vertical="center" wrapText="1"/>
      <protection/>
    </xf>
    <xf numFmtId="0" fontId="53" fillId="0" borderId="0" xfId="56" applyFont="1" applyAlignment="1">
      <alignment vertical="center" wrapText="1"/>
      <protection/>
    </xf>
    <xf numFmtId="0" fontId="73" fillId="18" borderId="80" xfId="56" applyFont="1" applyFill="1" applyBorder="1" applyAlignment="1" applyProtection="1">
      <alignment vertical="center" wrapText="1"/>
      <protection/>
    </xf>
    <xf numFmtId="0" fontId="75" fillId="18" borderId="81" xfId="56" applyFont="1" applyFill="1" applyBorder="1" applyAlignment="1" applyProtection="1">
      <alignment vertical="center" wrapText="1"/>
      <protection/>
    </xf>
    <xf numFmtId="0" fontId="60" fillId="18" borderId="64" xfId="59" applyFont="1" applyFill="1" applyBorder="1" applyAlignment="1">
      <alignment horizontal="left" vertical="center" wrapText="1"/>
      <protection/>
    </xf>
    <xf numFmtId="0" fontId="70" fillId="18" borderId="82" xfId="56" applyFont="1" applyFill="1" applyBorder="1" applyAlignment="1">
      <alignment horizontal="left" vertical="center" wrapText="1"/>
      <protection/>
    </xf>
    <xf numFmtId="0" fontId="51" fillId="0" borderId="0" xfId="56" applyFont="1" applyAlignment="1">
      <alignment horizontal="left" vertical="center" wrapText="1"/>
      <protection/>
    </xf>
    <xf numFmtId="0" fontId="32" fillId="0" borderId="0" xfId="56" applyAlignment="1">
      <alignment vertical="center" wrapText="1"/>
      <protection/>
    </xf>
    <xf numFmtId="0" fontId="60" fillId="18" borderId="62" xfId="59" applyFont="1" applyFill="1" applyBorder="1" applyAlignment="1">
      <alignment vertical="center" wrapText="1"/>
      <protection/>
    </xf>
    <xf numFmtId="0" fontId="60" fillId="18" borderId="46" xfId="59" applyFont="1" applyFill="1" applyBorder="1" applyAlignment="1" quotePrefix="1">
      <alignment horizontal="left" vertical="center"/>
      <protection/>
    </xf>
    <xf numFmtId="0" fontId="60" fillId="18" borderId="62" xfId="59" applyFont="1" applyFill="1" applyBorder="1" applyAlignment="1" quotePrefix="1">
      <alignment horizontal="left" vertical="center"/>
      <protection/>
    </xf>
    <xf numFmtId="0" fontId="60" fillId="18" borderId="46" xfId="56" applyFont="1" applyFill="1" applyBorder="1" applyAlignment="1">
      <alignment vertical="center" wrapText="1"/>
      <protection/>
    </xf>
    <xf numFmtId="0" fontId="60" fillId="18" borderId="46" xfId="56" applyFont="1" applyFill="1" applyBorder="1" applyAlignment="1">
      <alignment horizontal="left" wrapText="1"/>
      <protection/>
    </xf>
    <xf numFmtId="0" fontId="60" fillId="18" borderId="62" xfId="56" applyFont="1" applyFill="1" applyBorder="1" applyAlignment="1">
      <alignment horizontal="left" wrapText="1"/>
      <protection/>
    </xf>
    <xf numFmtId="0" fontId="46" fillId="0" borderId="27" xfId="59" applyFont="1" applyFill="1" applyBorder="1" applyAlignment="1">
      <alignment horizontal="center" vertical="center" wrapText="1"/>
      <protection/>
    </xf>
    <xf numFmtId="0" fontId="46" fillId="0" borderId="11" xfId="59" applyFont="1" applyFill="1" applyBorder="1" applyAlignment="1">
      <alignment horizontal="center" vertical="center" wrapText="1"/>
      <protection/>
    </xf>
    <xf numFmtId="0" fontId="60" fillId="18" borderId="51" xfId="56" applyFont="1" applyFill="1" applyBorder="1" applyAlignment="1">
      <alignment vertical="center" wrapText="1"/>
      <protection/>
    </xf>
    <xf numFmtId="0" fontId="70" fillId="18" borderId="61" xfId="56" applyFont="1" applyFill="1" applyBorder="1" applyAlignment="1">
      <alignment vertical="center" wrapText="1"/>
      <protection/>
    </xf>
    <xf numFmtId="0" fontId="60" fillId="18" borderId="64" xfId="59" applyFont="1" applyFill="1" applyBorder="1" applyAlignment="1" quotePrefix="1">
      <alignment horizontal="left" wrapText="1"/>
      <protection/>
    </xf>
    <xf numFmtId="0" fontId="70" fillId="18" borderId="82" xfId="56" applyFont="1" applyFill="1" applyBorder="1" applyAlignment="1">
      <alignment horizontal="left" wrapText="1"/>
      <protection/>
    </xf>
    <xf numFmtId="0" fontId="60" fillId="18" borderId="46" xfId="59" applyFont="1" applyFill="1" applyBorder="1" applyAlignment="1">
      <alignment horizontal="left" wrapText="1"/>
      <protection/>
    </xf>
    <xf numFmtId="0" fontId="60" fillId="18" borderId="62" xfId="59" applyFont="1" applyFill="1" applyBorder="1" applyAlignment="1">
      <alignment horizontal="left" wrapText="1"/>
      <protection/>
    </xf>
    <xf numFmtId="0" fontId="60" fillId="18" borderId="64" xfId="59" applyFont="1" applyFill="1" applyBorder="1" applyAlignment="1">
      <alignment vertical="center" wrapText="1"/>
      <protection/>
    </xf>
    <xf numFmtId="0" fontId="70" fillId="18" borderId="82" xfId="56" applyFont="1" applyFill="1" applyBorder="1" applyAlignment="1">
      <alignment vertical="center" wrapText="1"/>
      <protection/>
    </xf>
    <xf numFmtId="0" fontId="60" fillId="18" borderId="51" xfId="59" applyFont="1" applyFill="1" applyBorder="1" applyAlignment="1" quotePrefix="1">
      <alignment horizontal="left" vertical="center" wrapText="1"/>
      <protection/>
    </xf>
    <xf numFmtId="0" fontId="70" fillId="18" borderId="61" xfId="56" applyFont="1" applyFill="1" applyBorder="1" applyAlignment="1">
      <alignment horizontal="left" vertical="center" wrapText="1"/>
      <protection/>
    </xf>
    <xf numFmtId="0" fontId="72" fillId="0" borderId="27" xfId="59" applyFont="1" applyFill="1" applyBorder="1" applyAlignment="1">
      <alignment horizontal="center" vertical="center" wrapText="1"/>
      <protection/>
    </xf>
    <xf numFmtId="0" fontId="72" fillId="0" borderId="30" xfId="59" applyFont="1" applyFill="1" applyBorder="1" applyAlignment="1">
      <alignment horizontal="center" vertical="center" wrapText="1"/>
      <protection/>
    </xf>
    <xf numFmtId="0" fontId="56" fillId="0" borderId="27" xfId="59" applyFont="1" applyFill="1" applyBorder="1" applyAlignment="1">
      <alignment horizontal="center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60" fillId="18" borderId="62" xfId="59" applyFont="1" applyFill="1" applyBorder="1" applyAlignment="1" quotePrefix="1">
      <alignment horizontal="left" vertical="center" wrapText="1"/>
      <protection/>
    </xf>
    <xf numFmtId="0" fontId="60" fillId="18" borderId="64" xfId="59" applyFont="1" applyFill="1" applyBorder="1" applyAlignment="1" quotePrefix="1">
      <alignment horizontal="left" vertical="center" wrapText="1"/>
      <protection/>
    </xf>
    <xf numFmtId="0" fontId="60" fillId="18" borderId="51" xfId="59" applyFont="1" applyFill="1" applyBorder="1" applyAlignment="1">
      <alignment vertical="center" wrapText="1"/>
      <protection/>
    </xf>
    <xf numFmtId="0" fontId="60" fillId="18" borderId="28" xfId="59" applyFont="1" applyFill="1" applyBorder="1" applyAlignment="1">
      <alignment vertical="center" wrapText="1"/>
      <protection/>
    </xf>
    <xf numFmtId="0" fontId="48" fillId="0" borderId="15" xfId="56" applyFont="1" applyBorder="1" applyAlignment="1">
      <alignment horizontal="center"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0" fontId="48" fillId="0" borderId="23" xfId="56" applyFont="1" applyBorder="1" applyAlignment="1" quotePrefix="1">
      <alignment horizontal="center" vertical="center" wrapText="1"/>
      <protection/>
    </xf>
    <xf numFmtId="0" fontId="60" fillId="18" borderId="46" xfId="56" applyFont="1" applyFill="1" applyBorder="1" applyAlignment="1">
      <alignment horizontal="left"/>
      <protection/>
    </xf>
    <xf numFmtId="0" fontId="60" fillId="18" borderId="62" xfId="56" applyFont="1" applyFill="1" applyBorder="1" applyAlignment="1">
      <alignment horizontal="left"/>
      <protection/>
    </xf>
    <xf numFmtId="0" fontId="48" fillId="0" borderId="22" xfId="56" applyFont="1" applyBorder="1" applyAlignment="1">
      <alignment horizontal="center" vertical="center"/>
      <protection/>
    </xf>
    <xf numFmtId="0" fontId="48" fillId="0" borderId="29" xfId="56" applyFont="1" applyBorder="1" applyAlignment="1">
      <alignment horizontal="center" vertical="center"/>
      <protection/>
    </xf>
    <xf numFmtId="0" fontId="57" fillId="0" borderId="11" xfId="61" applyFont="1" applyFill="1" applyBorder="1" applyAlignment="1">
      <alignment horizontal="center" vertical="center" wrapText="1"/>
      <protection/>
    </xf>
    <xf numFmtId="0" fontId="60" fillId="18" borderId="46" xfId="56" applyFont="1" applyFill="1" applyBorder="1" applyAlignment="1">
      <alignment wrapText="1"/>
      <protection/>
    </xf>
    <xf numFmtId="0" fontId="70" fillId="18" borderId="62" xfId="56" applyFont="1" applyFill="1" applyBorder="1" applyAlignment="1">
      <alignment wrapText="1"/>
      <protection/>
    </xf>
    <xf numFmtId="0" fontId="60" fillId="18" borderId="40" xfId="56" applyFont="1" applyFill="1" applyBorder="1" applyAlignment="1">
      <alignment horizontal="left" vertical="center"/>
      <protection/>
    </xf>
    <xf numFmtId="0" fontId="60" fillId="18" borderId="55" xfId="56" applyFont="1" applyFill="1" applyBorder="1" applyAlignment="1">
      <alignment horizontal="left" vertical="center"/>
      <protection/>
    </xf>
    <xf numFmtId="3" fontId="54" fillId="7" borderId="14" xfId="56" applyNumberFormat="1" applyFont="1" applyFill="1" applyBorder="1" applyAlignment="1">
      <alignment horizontal="center" vertical="center" wrapText="1"/>
      <protection/>
    </xf>
    <xf numFmtId="3" fontId="54" fillId="7" borderId="18" xfId="56" applyNumberFormat="1" applyFont="1" applyFill="1" applyBorder="1" applyAlignment="1">
      <alignment horizontal="center" vertical="center" wrapText="1"/>
      <protection/>
    </xf>
    <xf numFmtId="3" fontId="54" fillId="7" borderId="21" xfId="56" applyNumberFormat="1" applyFont="1" applyFill="1" applyBorder="1" applyAlignment="1">
      <alignment horizontal="center" vertical="center" wrapText="1"/>
      <protection/>
    </xf>
    <xf numFmtId="0" fontId="57" fillId="0" borderId="17" xfId="59" applyFont="1" applyFill="1" applyBorder="1" applyAlignment="1">
      <alignment horizontal="center" vertical="center" wrapText="1"/>
      <protection/>
    </xf>
    <xf numFmtId="0" fontId="57" fillId="0" borderId="23" xfId="59" applyFont="1" applyFill="1" applyBorder="1" applyAlignment="1">
      <alignment horizontal="center" vertical="center" wrapText="1"/>
      <protection/>
    </xf>
    <xf numFmtId="0" fontId="58" fillId="0" borderId="22" xfId="56" applyFont="1" applyBorder="1" applyAlignment="1">
      <alignment horizontal="left" vertical="center" wrapText="1"/>
      <protection/>
    </xf>
    <xf numFmtId="0" fontId="58" fillId="0" borderId="29" xfId="56" applyFont="1" applyBorder="1" applyAlignment="1">
      <alignment horizontal="left" vertical="center" wrapText="1"/>
      <protection/>
    </xf>
    <xf numFmtId="0" fontId="48" fillId="0" borderId="15" xfId="56" applyFont="1" applyBorder="1" applyAlignment="1">
      <alignment horizontal="center" vertical="center" wrapText="1"/>
      <protection/>
    </xf>
    <xf numFmtId="0" fontId="48" fillId="0" borderId="16" xfId="56" applyFont="1" applyBorder="1" applyAlignment="1">
      <alignment horizontal="center" vertical="center" wrapText="1"/>
      <protection/>
    </xf>
    <xf numFmtId="0" fontId="60" fillId="18" borderId="83" xfId="59" applyFont="1" applyFill="1" applyBorder="1" applyAlignment="1" quotePrefix="1">
      <alignment horizontal="left" vertical="center"/>
      <protection/>
    </xf>
    <xf numFmtId="0" fontId="60" fillId="18" borderId="79" xfId="59" applyFont="1" applyFill="1" applyBorder="1" applyAlignment="1" quotePrefix="1">
      <alignment horizontal="left" vertical="center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52" fillId="18" borderId="0" xfId="56" applyFont="1" applyFill="1" applyAlignment="1" applyProtection="1">
      <alignment vertical="center" wrapText="1"/>
      <protection locked="0"/>
    </xf>
    <xf numFmtId="0" fontId="53" fillId="0" borderId="0" xfId="56" applyFont="1" applyAlignment="1" applyProtection="1">
      <alignment vertical="center" wrapText="1"/>
      <protection locked="0"/>
    </xf>
    <xf numFmtId="0" fontId="60" fillId="18" borderId="51" xfId="59" applyFont="1" applyFill="1" applyBorder="1" applyAlignment="1" quotePrefix="1">
      <alignment horizontal="left" vertical="center"/>
      <protection/>
    </xf>
    <xf numFmtId="0" fontId="60" fillId="18" borderId="61" xfId="59" applyFont="1" applyFill="1" applyBorder="1" applyAlignment="1" quotePrefix="1">
      <alignment horizontal="left" vertical="center"/>
      <protection/>
    </xf>
    <xf numFmtId="0" fontId="17" fillId="0" borderId="0" xfId="55" applyFont="1" applyAlignment="1">
      <alignment vertical="center" wrapText="1"/>
      <protection/>
    </xf>
    <xf numFmtId="188" fontId="15" fillId="0" borderId="0" xfId="55" applyNumberFormat="1" applyFont="1" applyBorder="1" applyAlignment="1">
      <alignment horizontal="left" wrapText="1"/>
      <protection/>
    </xf>
    <xf numFmtId="0" fontId="18" fillId="0" borderId="48" xfId="55" applyFont="1" applyFill="1" applyBorder="1" applyAlignment="1">
      <alignment wrapText="1"/>
      <protection/>
    </xf>
    <xf numFmtId="0" fontId="22" fillId="0" borderId="48" xfId="55" applyFont="1" applyBorder="1" applyAlignment="1">
      <alignment wrapText="1"/>
      <protection/>
    </xf>
    <xf numFmtId="0" fontId="18" fillId="0" borderId="62" xfId="55" applyFont="1" applyFill="1" applyBorder="1" applyAlignment="1">
      <alignment horizontal="left" vertical="center"/>
      <protection/>
    </xf>
    <xf numFmtId="0" fontId="18" fillId="0" borderId="48" xfId="55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8" fillId="0" borderId="24" xfId="55" applyFont="1" applyFill="1" applyBorder="1" applyAlignment="1">
      <alignment horizontal="left"/>
      <protection/>
    </xf>
    <xf numFmtId="0" fontId="18" fillId="0" borderId="48" xfId="55" applyFont="1" applyFill="1" applyBorder="1" applyAlignment="1">
      <alignment horizontal="left"/>
      <protection/>
    </xf>
    <xf numFmtId="0" fontId="18" fillId="0" borderId="38" xfId="55" applyFont="1" applyFill="1" applyBorder="1" applyAlignment="1">
      <alignment horizontal="left"/>
      <protection/>
    </xf>
    <xf numFmtId="0" fontId="18" fillId="0" borderId="24" xfId="55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0" fontId="22" fillId="0" borderId="0" xfId="55" applyFont="1" applyBorder="1" applyAlignment="1">
      <alignment vertical="center" wrapText="1"/>
      <protection/>
    </xf>
    <xf numFmtId="0" fontId="18" fillId="0" borderId="35" xfId="55" applyFont="1" applyFill="1" applyBorder="1" applyAlignment="1">
      <alignment horizontal="left" vertical="center"/>
      <protection/>
    </xf>
    <xf numFmtId="0" fontId="18" fillId="0" borderId="38" xfId="55" applyFont="1" applyFill="1" applyBorder="1" applyAlignment="1">
      <alignment horizontal="left" vertical="center"/>
      <protection/>
    </xf>
    <xf numFmtId="0" fontId="18" fillId="0" borderId="56" xfId="55" applyFont="1" applyFill="1" applyBorder="1" applyAlignment="1">
      <alignment horizontal="left" vertical="center"/>
      <protection/>
    </xf>
    <xf numFmtId="0" fontId="22" fillId="0" borderId="23" xfId="55" applyFont="1" applyBorder="1" applyAlignment="1">
      <alignment vertical="center" wrapText="1"/>
      <protection/>
    </xf>
    <xf numFmtId="0" fontId="18" fillId="0" borderId="24" xfId="59" applyFont="1" applyFill="1" applyBorder="1" applyAlignment="1">
      <alignment horizontal="left" vertical="center"/>
      <protection/>
    </xf>
    <xf numFmtId="0" fontId="18" fillId="0" borderId="84" xfId="59" applyFont="1" applyFill="1" applyBorder="1" applyAlignment="1">
      <alignment vertical="center" wrapText="1"/>
      <protection/>
    </xf>
    <xf numFmtId="0" fontId="22" fillId="0" borderId="84" xfId="55" applyFont="1" applyBorder="1" applyAlignment="1">
      <alignment vertical="center" wrapText="1"/>
      <protection/>
    </xf>
    <xf numFmtId="0" fontId="18" fillId="0" borderId="48" xfId="59" applyFont="1" applyFill="1" applyBorder="1" applyAlignment="1">
      <alignment horizontal="left" vertical="center"/>
      <protection/>
    </xf>
    <xf numFmtId="0" fontId="18" fillId="0" borderId="0" xfId="59" applyFont="1" applyFill="1" applyBorder="1" applyAlignment="1" quotePrefix="1">
      <alignment horizontal="left" vertical="center"/>
      <protection/>
    </xf>
    <xf numFmtId="0" fontId="17" fillId="0" borderId="14" xfId="55" applyFont="1" applyFill="1" applyBorder="1" applyAlignment="1" applyProtection="1">
      <alignment horizontal="center" vertic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17" fillId="0" borderId="14" xfId="55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6" fillId="0" borderId="0" xfId="55" applyFont="1" applyAlignment="1">
      <alignment vertical="center" wrapText="1"/>
      <protection/>
    </xf>
    <xf numFmtId="0" fontId="15" fillId="0" borderId="15" xfId="55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3_B1_2014_2_2300" xfId="58"/>
    <cellStyle name="Normal_EBK_PROJECT_2001-last" xfId="59"/>
    <cellStyle name="Normal_EBK-2002-draft" xfId="60"/>
    <cellStyle name="Normal_MAKET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425" hidden="1" customWidth="1"/>
    <col min="2" max="2" width="10.125" style="426" customWidth="1"/>
    <col min="3" max="3" width="13.25390625" style="426" customWidth="1"/>
    <col min="4" max="4" width="74.375" style="427" customWidth="1"/>
    <col min="5" max="5" width="18.75390625" style="426" customWidth="1"/>
    <col min="6" max="6" width="18.625" style="426" customWidth="1"/>
    <col min="7" max="7" width="17.375" style="425" customWidth="1"/>
    <col min="8" max="8" width="17.125" style="425" customWidth="1"/>
    <col min="9" max="9" width="5.25390625" style="597" hidden="1" customWidth="1"/>
    <col min="10" max="13" width="17.125" style="425" customWidth="1"/>
    <col min="14" max="16384" width="9.125" style="425" customWidth="1"/>
  </cols>
  <sheetData>
    <row r="1" spans="1:9" ht="18" customHeight="1" hidden="1">
      <c r="A1" s="425" t="s">
        <v>504</v>
      </c>
      <c r="B1" s="426" t="s">
        <v>505</v>
      </c>
      <c r="C1" s="426" t="s">
        <v>506</v>
      </c>
      <c r="D1" s="427" t="s">
        <v>507</v>
      </c>
      <c r="E1" s="426" t="s">
        <v>508</v>
      </c>
      <c r="F1" s="426" t="s">
        <v>509</v>
      </c>
      <c r="G1" s="428" t="s">
        <v>175</v>
      </c>
      <c r="H1" s="425" t="s">
        <v>510</v>
      </c>
      <c r="I1" s="428" t="s">
        <v>134</v>
      </c>
    </row>
    <row r="2" ht="18" customHeight="1">
      <c r="I2" s="428">
        <v>1</v>
      </c>
    </row>
    <row r="3" spans="5:9" ht="21">
      <c r="E3" s="429"/>
      <c r="I3" s="602">
        <v>1</v>
      </c>
    </row>
    <row r="4" spans="5:9" ht="21">
      <c r="E4" s="430"/>
      <c r="I4" s="602">
        <v>1</v>
      </c>
    </row>
    <row r="5" spans="5:9" ht="21">
      <c r="E5" s="426" t="s">
        <v>1116</v>
      </c>
      <c r="F5" s="426" t="s">
        <v>1116</v>
      </c>
      <c r="I5" s="602">
        <v>1</v>
      </c>
    </row>
    <row r="6" spans="3:9" ht="21">
      <c r="C6" s="431"/>
      <c r="D6" s="432"/>
      <c r="E6" s="430"/>
      <c r="F6" s="426" t="s">
        <v>1116</v>
      </c>
      <c r="I6" s="602">
        <v>1</v>
      </c>
    </row>
    <row r="7" spans="2:9" ht="42" customHeight="1">
      <c r="B7" s="872" t="e">
        <f>#REF!</f>
        <v>#REF!</v>
      </c>
      <c r="C7" s="873"/>
      <c r="D7" s="873"/>
      <c r="F7" s="433"/>
      <c r="I7" s="602">
        <v>1</v>
      </c>
    </row>
    <row r="8" spans="3:9" ht="21">
      <c r="C8" s="431"/>
      <c r="D8" s="432"/>
      <c r="E8" s="433" t="s">
        <v>1117</v>
      </c>
      <c r="F8" s="433" t="s">
        <v>1171</v>
      </c>
      <c r="I8" s="602">
        <v>1</v>
      </c>
    </row>
    <row r="9" spans="2:9" ht="36.75" customHeight="1" thickBot="1">
      <c r="B9" s="874" t="e">
        <f>#REF!</f>
        <v>#REF!</v>
      </c>
      <c r="C9" s="875"/>
      <c r="D9" s="875"/>
      <c r="E9" s="434" t="e">
        <f>#REF!</f>
        <v>#REF!</v>
      </c>
      <c r="F9" s="435" t="e">
        <f>#REF!</f>
        <v>#REF!</v>
      </c>
      <c r="I9" s="602">
        <v>1</v>
      </c>
    </row>
    <row r="10" spans="2:9" ht="21.75" thickBot="1">
      <c r="B10" s="240" t="e">
        <f>#REF!</f>
        <v>#REF!</v>
      </c>
      <c r="E10" s="433"/>
      <c r="F10" s="437" t="e">
        <f>#REF!</f>
        <v>#REF!</v>
      </c>
      <c r="I10" s="602">
        <v>1</v>
      </c>
    </row>
    <row r="11" spans="2:9" ht="10.5" customHeight="1" thickBot="1">
      <c r="B11" s="436"/>
      <c r="E11" s="436"/>
      <c r="I11" s="602">
        <v>1</v>
      </c>
    </row>
    <row r="12" spans="2:9" ht="39" customHeight="1" thickBot="1" thickTop="1">
      <c r="B12" s="874" t="e">
        <f>#REF!</f>
        <v>#REF!</v>
      </c>
      <c r="C12" s="875"/>
      <c r="D12" s="875"/>
      <c r="E12" s="433" t="s">
        <v>1118</v>
      </c>
      <c r="F12" s="438" t="e">
        <f>#REF!</f>
        <v>#REF!</v>
      </c>
      <c r="I12" s="602">
        <v>1</v>
      </c>
    </row>
    <row r="13" spans="2:9" ht="21.75" thickTop="1">
      <c r="B13" s="240" t="e">
        <f>#REF!</f>
        <v>#REF!</v>
      </c>
      <c r="E13" s="439" t="s">
        <v>1119</v>
      </c>
      <c r="F13" s="440" t="s">
        <v>1116</v>
      </c>
      <c r="I13" s="602">
        <v>1</v>
      </c>
    </row>
    <row r="14" spans="2:9" ht="7.5" customHeight="1">
      <c r="B14" s="436"/>
      <c r="E14" s="439"/>
      <c r="F14" s="440"/>
      <c r="I14" s="602">
        <v>1</v>
      </c>
    </row>
    <row r="15" spans="2:9" ht="7.5" customHeight="1">
      <c r="B15" s="436"/>
      <c r="E15" s="439"/>
      <c r="F15" s="440"/>
      <c r="I15" s="602">
        <v>1</v>
      </c>
    </row>
    <row r="16" spans="1:9" ht="7.5" customHeight="1">
      <c r="A16" s="441"/>
      <c r="B16" s="436"/>
      <c r="E16" s="439"/>
      <c r="F16" s="440"/>
      <c r="I16" s="602">
        <v>1</v>
      </c>
    </row>
    <row r="17" spans="1:9" ht="7.5" customHeight="1">
      <c r="A17" s="441"/>
      <c r="B17" s="436"/>
      <c r="E17" s="439"/>
      <c r="F17" s="440"/>
      <c r="I17" s="602">
        <v>1</v>
      </c>
    </row>
    <row r="18" spans="3:9" ht="21.75" thickBot="1">
      <c r="C18" s="431"/>
      <c r="D18" s="432"/>
      <c r="F18" s="436" t="s">
        <v>1120</v>
      </c>
      <c r="I18" s="602">
        <v>1</v>
      </c>
    </row>
    <row r="19" spans="1:9" ht="21.75" thickBot="1">
      <c r="A19" s="441"/>
      <c r="B19" s="442"/>
      <c r="C19" s="443"/>
      <c r="D19" s="444" t="s">
        <v>1121</v>
      </c>
      <c r="E19" s="445" t="s">
        <v>1122</v>
      </c>
      <c r="F19" s="445" t="s">
        <v>1123</v>
      </c>
      <c r="G19" s="445" t="s">
        <v>1123</v>
      </c>
      <c r="H19" s="445" t="s">
        <v>1123</v>
      </c>
      <c r="I19" s="602">
        <v>1</v>
      </c>
    </row>
    <row r="20" spans="2:9" ht="32.25" thickBot="1">
      <c r="B20" s="446" t="s">
        <v>1031</v>
      </c>
      <c r="C20" s="447"/>
      <c r="D20" s="448" t="s">
        <v>135</v>
      </c>
      <c r="E20" s="449" t="e">
        <f>#REF!</f>
        <v>#REF!</v>
      </c>
      <c r="F20" s="595" t="s">
        <v>169</v>
      </c>
      <c r="G20" s="595" t="s">
        <v>170</v>
      </c>
      <c r="H20" s="269" t="s">
        <v>1327</v>
      </c>
      <c r="I20" s="603">
        <v>1</v>
      </c>
    </row>
    <row r="21" spans="2:9" ht="21.75" thickBot="1">
      <c r="B21" s="450"/>
      <c r="C21" s="451"/>
      <c r="D21" s="452" t="s">
        <v>1125</v>
      </c>
      <c r="E21" s="629"/>
      <c r="F21" s="629"/>
      <c r="G21" s="629"/>
      <c r="H21" s="451"/>
      <c r="I21" s="603">
        <v>1</v>
      </c>
    </row>
    <row r="22" spans="1:9" s="453" customFormat="1" ht="21">
      <c r="A22" s="453">
        <v>5</v>
      </c>
      <c r="B22" s="454">
        <v>100</v>
      </c>
      <c r="C22" s="876" t="s">
        <v>1126</v>
      </c>
      <c r="D22" s="877"/>
      <c r="E22" s="609" t="e">
        <f>#REF!</f>
        <v>#REF!</v>
      </c>
      <c r="F22" s="609" t="e">
        <f>#REF!</f>
        <v>#REF!</v>
      </c>
      <c r="G22" s="455" t="e">
        <f>#REF!</f>
        <v>#REF!</v>
      </c>
      <c r="H22" s="455" t="e">
        <f>#REF!</f>
        <v>#REF!</v>
      </c>
      <c r="I22" s="598" t="e">
        <f aca="true" t="shared" si="0" ref="I22:I48">(IF(E22&lt;&gt;0,$I$2,IF(H22&lt;&gt;0,$I$2,"")))</f>
        <v>#REF!</v>
      </c>
    </row>
    <row r="23" spans="1:9" s="456" customFormat="1" ht="21">
      <c r="A23" s="456">
        <v>25</v>
      </c>
      <c r="B23" s="457">
        <v>200</v>
      </c>
      <c r="C23" s="821" t="s">
        <v>1127</v>
      </c>
      <c r="D23" s="822"/>
      <c r="E23" s="610" t="e">
        <f>#REF!</f>
        <v>#REF!</v>
      </c>
      <c r="F23" s="610" t="e">
        <f>#REF!</f>
        <v>#REF!</v>
      </c>
      <c r="G23" s="458" t="e">
        <f>#REF!</f>
        <v>#REF!</v>
      </c>
      <c r="H23" s="458" t="e">
        <f>#REF!</f>
        <v>#REF!</v>
      </c>
      <c r="I23" s="598" t="e">
        <f t="shared" si="0"/>
        <v>#REF!</v>
      </c>
    </row>
    <row r="24" spans="1:9" s="456" customFormat="1" ht="32.25" customHeight="1">
      <c r="A24" s="456">
        <v>50</v>
      </c>
      <c r="B24" s="457">
        <v>400</v>
      </c>
      <c r="C24" s="804" t="s">
        <v>1128</v>
      </c>
      <c r="D24" s="842"/>
      <c r="E24" s="610" t="e">
        <f>#REF!</f>
        <v>#REF!</v>
      </c>
      <c r="F24" s="610" t="e">
        <f>#REF!</f>
        <v>#REF!</v>
      </c>
      <c r="G24" s="458" t="e">
        <f>#REF!</f>
        <v>#REF!</v>
      </c>
      <c r="H24" s="458" t="e">
        <f>#REF!</f>
        <v>#REF!</v>
      </c>
      <c r="I24" s="598" t="e">
        <f t="shared" si="0"/>
        <v>#REF!</v>
      </c>
    </row>
    <row r="25" spans="1:9" s="456" customFormat="1" ht="21">
      <c r="A25" s="459">
        <v>65</v>
      </c>
      <c r="B25" s="457">
        <v>800</v>
      </c>
      <c r="C25" s="821" t="s">
        <v>1609</v>
      </c>
      <c r="D25" s="822"/>
      <c r="E25" s="610" t="e">
        <f>#REF!</f>
        <v>#REF!</v>
      </c>
      <c r="F25" s="610" t="e">
        <f>#REF!</f>
        <v>#REF!</v>
      </c>
      <c r="G25" s="458" t="e">
        <f>#REF!</f>
        <v>#REF!</v>
      </c>
      <c r="H25" s="458" t="e">
        <f>#REF!</f>
        <v>#REF!</v>
      </c>
      <c r="I25" s="598" t="e">
        <f t="shared" si="0"/>
        <v>#REF!</v>
      </c>
    </row>
    <row r="26" spans="1:9" s="456" customFormat="1" ht="21">
      <c r="A26" s="456">
        <v>95</v>
      </c>
      <c r="B26" s="457">
        <v>1000</v>
      </c>
      <c r="C26" s="821" t="s">
        <v>1129</v>
      </c>
      <c r="D26" s="822"/>
      <c r="E26" s="610" t="e">
        <f>#REF!</f>
        <v>#REF!</v>
      </c>
      <c r="F26" s="610" t="e">
        <f>#REF!</f>
        <v>#REF!</v>
      </c>
      <c r="G26" s="458" t="e">
        <f>#REF!</f>
        <v>#REF!</v>
      </c>
      <c r="H26" s="458" t="e">
        <f>#REF!</f>
        <v>#REF!</v>
      </c>
      <c r="I26" s="598" t="e">
        <f t="shared" si="0"/>
        <v>#REF!</v>
      </c>
    </row>
    <row r="27" spans="1:9" s="456" customFormat="1" ht="21">
      <c r="A27" s="456">
        <v>130</v>
      </c>
      <c r="B27" s="457">
        <v>1300</v>
      </c>
      <c r="C27" s="821" t="s">
        <v>136</v>
      </c>
      <c r="D27" s="822"/>
      <c r="E27" s="610" t="e">
        <f>#REF!</f>
        <v>#REF!</v>
      </c>
      <c r="F27" s="610" t="e">
        <f>#REF!</f>
        <v>#REF!</v>
      </c>
      <c r="G27" s="458" t="e">
        <f>#REF!</f>
        <v>#REF!</v>
      </c>
      <c r="H27" s="458" t="e">
        <f>#REF!</f>
        <v>#REF!</v>
      </c>
      <c r="I27" s="598" t="e">
        <f t="shared" si="0"/>
        <v>#REF!</v>
      </c>
    </row>
    <row r="28" spans="1:9" s="456" customFormat="1" ht="21">
      <c r="A28" s="456">
        <v>160</v>
      </c>
      <c r="B28" s="457">
        <v>1400</v>
      </c>
      <c r="C28" s="821" t="s">
        <v>1130</v>
      </c>
      <c r="D28" s="822"/>
      <c r="E28" s="610" t="e">
        <f>#REF!</f>
        <v>#REF!</v>
      </c>
      <c r="F28" s="610" t="e">
        <f>#REF!</f>
        <v>#REF!</v>
      </c>
      <c r="G28" s="458" t="e">
        <f>#REF!</f>
        <v>#REF!</v>
      </c>
      <c r="H28" s="458" t="e">
        <f>#REF!</f>
        <v>#REF!</v>
      </c>
      <c r="I28" s="598" t="e">
        <f t="shared" si="0"/>
        <v>#REF!</v>
      </c>
    </row>
    <row r="29" spans="1:9" s="456" customFormat="1" ht="21">
      <c r="A29" s="456">
        <v>175</v>
      </c>
      <c r="B29" s="457">
        <v>1500</v>
      </c>
      <c r="C29" s="821" t="s">
        <v>1131</v>
      </c>
      <c r="D29" s="822"/>
      <c r="E29" s="610" t="e">
        <f>#REF!</f>
        <v>#REF!</v>
      </c>
      <c r="F29" s="610" t="e">
        <f>#REF!</f>
        <v>#REF!</v>
      </c>
      <c r="G29" s="458" t="e">
        <f>#REF!</f>
        <v>#REF!</v>
      </c>
      <c r="H29" s="458" t="e">
        <f>#REF!</f>
        <v>#REF!</v>
      </c>
      <c r="I29" s="598" t="e">
        <f t="shared" si="0"/>
        <v>#REF!</v>
      </c>
    </row>
    <row r="30" spans="2:9" s="456" customFormat="1" ht="21">
      <c r="B30" s="457">
        <v>1600</v>
      </c>
      <c r="C30" s="821" t="s">
        <v>1132</v>
      </c>
      <c r="D30" s="822"/>
      <c r="E30" s="610" t="e">
        <f>#REF!</f>
        <v>#REF!</v>
      </c>
      <c r="F30" s="610" t="e">
        <f>#REF!</f>
        <v>#REF!</v>
      </c>
      <c r="G30" s="458" t="e">
        <f>#REF!</f>
        <v>#REF!</v>
      </c>
      <c r="H30" s="458" t="e">
        <f>#REF!</f>
        <v>#REF!</v>
      </c>
      <c r="I30" s="598" t="e">
        <f t="shared" si="0"/>
        <v>#REF!</v>
      </c>
    </row>
    <row r="31" spans="1:9" s="456" customFormat="1" ht="21">
      <c r="A31" s="456">
        <v>200</v>
      </c>
      <c r="B31" s="457">
        <v>1700</v>
      </c>
      <c r="C31" s="821" t="s">
        <v>1133</v>
      </c>
      <c r="D31" s="822"/>
      <c r="E31" s="610" t="e">
        <f>#REF!</f>
        <v>#REF!</v>
      </c>
      <c r="F31" s="610" t="e">
        <f>#REF!</f>
        <v>#REF!</v>
      </c>
      <c r="G31" s="458" t="e">
        <f>#REF!</f>
        <v>#REF!</v>
      </c>
      <c r="H31" s="458" t="e">
        <f>#REF!</f>
        <v>#REF!</v>
      </c>
      <c r="I31" s="598" t="e">
        <f t="shared" si="0"/>
        <v>#REF!</v>
      </c>
    </row>
    <row r="32" spans="1:9" s="456" customFormat="1" ht="21">
      <c r="A32" s="460">
        <v>231</v>
      </c>
      <c r="B32" s="457">
        <v>1800</v>
      </c>
      <c r="C32" s="821" t="s">
        <v>529</v>
      </c>
      <c r="D32" s="822"/>
      <c r="E32" s="610" t="e">
        <f>#REF!</f>
        <v>#REF!</v>
      </c>
      <c r="F32" s="610" t="e">
        <f>#REF!</f>
        <v>#REF!</v>
      </c>
      <c r="G32" s="458" t="e">
        <f>#REF!</f>
        <v>#REF!</v>
      </c>
      <c r="H32" s="458" t="e">
        <f>#REF!</f>
        <v>#REF!</v>
      </c>
      <c r="I32" s="598" t="e">
        <f t="shared" si="0"/>
        <v>#REF!</v>
      </c>
    </row>
    <row r="33" spans="1:9" s="456" customFormat="1" ht="21">
      <c r="A33" s="456">
        <v>235</v>
      </c>
      <c r="B33" s="457">
        <v>1900</v>
      </c>
      <c r="C33" s="821" t="s">
        <v>530</v>
      </c>
      <c r="D33" s="822"/>
      <c r="E33" s="610" t="e">
        <f>#REF!</f>
        <v>#REF!</v>
      </c>
      <c r="F33" s="610" t="e">
        <f>#REF!</f>
        <v>#REF!</v>
      </c>
      <c r="G33" s="458" t="e">
        <f>#REF!</f>
        <v>#REF!</v>
      </c>
      <c r="H33" s="458" t="e">
        <f>#REF!</f>
        <v>#REF!</v>
      </c>
      <c r="I33" s="598" t="e">
        <f t="shared" si="0"/>
        <v>#REF!</v>
      </c>
    </row>
    <row r="34" spans="1:9" s="456" customFormat="1" ht="21">
      <c r="A34" s="456">
        <v>255</v>
      </c>
      <c r="B34" s="457">
        <v>2000</v>
      </c>
      <c r="C34" s="821" t="s">
        <v>531</v>
      </c>
      <c r="D34" s="822"/>
      <c r="E34" s="610" t="e">
        <f>#REF!</f>
        <v>#REF!</v>
      </c>
      <c r="F34" s="610" t="e">
        <f>#REF!</f>
        <v>#REF!</v>
      </c>
      <c r="G34" s="458" t="e">
        <f>#REF!</f>
        <v>#REF!</v>
      </c>
      <c r="H34" s="458" t="e">
        <f>#REF!</f>
        <v>#REF!</v>
      </c>
      <c r="I34" s="598" t="e">
        <f t="shared" si="0"/>
        <v>#REF!</v>
      </c>
    </row>
    <row r="35" spans="1:9" s="456" customFormat="1" ht="21">
      <c r="A35" s="456">
        <v>265</v>
      </c>
      <c r="B35" s="457">
        <v>2400</v>
      </c>
      <c r="C35" s="821" t="s">
        <v>532</v>
      </c>
      <c r="D35" s="822"/>
      <c r="E35" s="610" t="e">
        <f>#REF!</f>
        <v>#REF!</v>
      </c>
      <c r="F35" s="610" t="e">
        <f>#REF!</f>
        <v>#REF!</v>
      </c>
      <c r="G35" s="458" t="e">
        <f>#REF!</f>
        <v>#REF!</v>
      </c>
      <c r="H35" s="458" t="e">
        <f>#REF!</f>
        <v>#REF!</v>
      </c>
      <c r="I35" s="598" t="e">
        <f t="shared" si="0"/>
        <v>#REF!</v>
      </c>
    </row>
    <row r="36" spans="1:9" s="456" customFormat="1" ht="21">
      <c r="A36" s="461">
        <v>350</v>
      </c>
      <c r="B36" s="462">
        <v>2500</v>
      </c>
      <c r="C36" s="782" t="s">
        <v>1347</v>
      </c>
      <c r="D36" s="783"/>
      <c r="E36" s="610" t="e">
        <f>#REF!</f>
        <v>#REF!</v>
      </c>
      <c r="F36" s="610" t="e">
        <f>#REF!</f>
        <v>#REF!</v>
      </c>
      <c r="G36" s="458" t="e">
        <f>#REF!</f>
        <v>#REF!</v>
      </c>
      <c r="H36" s="458" t="e">
        <f>#REF!</f>
        <v>#REF!</v>
      </c>
      <c r="I36" s="598" t="e">
        <f t="shared" si="0"/>
        <v>#REF!</v>
      </c>
    </row>
    <row r="37" spans="1:9" s="456" customFormat="1" ht="21">
      <c r="A37" s="463">
        <v>360</v>
      </c>
      <c r="B37" s="457">
        <v>2600</v>
      </c>
      <c r="C37" s="782" t="s">
        <v>836</v>
      </c>
      <c r="D37" s="783"/>
      <c r="E37" s="610" t="e">
        <f>#REF!</f>
        <v>#REF!</v>
      </c>
      <c r="F37" s="610" t="e">
        <f>#REF!</f>
        <v>#REF!</v>
      </c>
      <c r="G37" s="458" t="e">
        <f>#REF!</f>
        <v>#REF!</v>
      </c>
      <c r="H37" s="458" t="e">
        <f>#REF!</f>
        <v>#REF!</v>
      </c>
      <c r="I37" s="598" t="e">
        <f t="shared" si="0"/>
        <v>#REF!</v>
      </c>
    </row>
    <row r="38" spans="1:9" s="456" customFormat="1" ht="21">
      <c r="A38" s="463">
        <v>370</v>
      </c>
      <c r="B38" s="457">
        <v>2700</v>
      </c>
      <c r="C38" s="821" t="s">
        <v>837</v>
      </c>
      <c r="D38" s="822"/>
      <c r="E38" s="610" t="e">
        <f>#REF!</f>
        <v>#REF!</v>
      </c>
      <c r="F38" s="610" t="e">
        <f>#REF!</f>
        <v>#REF!</v>
      </c>
      <c r="G38" s="458" t="e">
        <f>#REF!</f>
        <v>#REF!</v>
      </c>
      <c r="H38" s="458" t="e">
        <f>#REF!</f>
        <v>#REF!</v>
      </c>
      <c r="I38" s="598" t="e">
        <f t="shared" si="0"/>
        <v>#REF!</v>
      </c>
    </row>
    <row r="39" spans="1:9" s="456" customFormat="1" ht="21">
      <c r="A39" s="463">
        <v>445</v>
      </c>
      <c r="B39" s="457">
        <v>2800</v>
      </c>
      <c r="C39" s="821" t="s">
        <v>1352</v>
      </c>
      <c r="D39" s="822"/>
      <c r="E39" s="610" t="e">
        <f>#REF!</f>
        <v>#REF!</v>
      </c>
      <c r="F39" s="610" t="e">
        <f>#REF!</f>
        <v>#REF!</v>
      </c>
      <c r="G39" s="458" t="e">
        <f>#REF!</f>
        <v>#REF!</v>
      </c>
      <c r="H39" s="458" t="e">
        <f>#REF!</f>
        <v>#REF!</v>
      </c>
      <c r="I39" s="598" t="e">
        <f t="shared" si="0"/>
        <v>#REF!</v>
      </c>
    </row>
    <row r="40" spans="1:9" s="456" customFormat="1" ht="21">
      <c r="A40" s="463">
        <v>470</v>
      </c>
      <c r="B40" s="457">
        <v>3600</v>
      </c>
      <c r="C40" s="821" t="s">
        <v>1353</v>
      </c>
      <c r="D40" s="822"/>
      <c r="E40" s="610" t="e">
        <f>#REF!</f>
        <v>#REF!</v>
      </c>
      <c r="F40" s="610" t="e">
        <f>#REF!</f>
        <v>#REF!</v>
      </c>
      <c r="G40" s="458" t="e">
        <f>#REF!</f>
        <v>#REF!</v>
      </c>
      <c r="H40" s="458" t="e">
        <f>#REF!</f>
        <v>#REF!</v>
      </c>
      <c r="I40" s="598" t="e">
        <f t="shared" si="0"/>
        <v>#REF!</v>
      </c>
    </row>
    <row r="41" spans="1:9" s="456" customFormat="1" ht="21">
      <c r="A41" s="463">
        <v>495</v>
      </c>
      <c r="B41" s="457">
        <v>3700</v>
      </c>
      <c r="C41" s="821" t="s">
        <v>1354</v>
      </c>
      <c r="D41" s="822"/>
      <c r="E41" s="610" t="e">
        <f>#REF!</f>
        <v>#REF!</v>
      </c>
      <c r="F41" s="610" t="e">
        <f>#REF!</f>
        <v>#REF!</v>
      </c>
      <c r="G41" s="458" t="e">
        <f>#REF!</f>
        <v>#REF!</v>
      </c>
      <c r="H41" s="458" t="e">
        <f>#REF!</f>
        <v>#REF!</v>
      </c>
      <c r="I41" s="598" t="e">
        <f t="shared" si="0"/>
        <v>#REF!</v>
      </c>
    </row>
    <row r="42" spans="1:29" s="467" customFormat="1" ht="21.75" thickBot="1">
      <c r="A42" s="464">
        <v>515</v>
      </c>
      <c r="B42" s="457">
        <v>4000</v>
      </c>
      <c r="C42" s="465" t="s">
        <v>1355</v>
      </c>
      <c r="D42" s="611"/>
      <c r="E42" s="610" t="e">
        <f>#REF!</f>
        <v>#REF!</v>
      </c>
      <c r="F42" s="610" t="e">
        <f>#REF!</f>
        <v>#REF!</v>
      </c>
      <c r="G42" s="458" t="e">
        <f>#REF!</f>
        <v>#REF!</v>
      </c>
      <c r="H42" s="458" t="e">
        <f>#REF!</f>
        <v>#REF!</v>
      </c>
      <c r="I42" s="598" t="e">
        <f t="shared" si="0"/>
        <v>#REF!</v>
      </c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AB42" s="468"/>
      <c r="AC42" s="468"/>
    </row>
    <row r="43" spans="1:10" s="456" customFormat="1" ht="21">
      <c r="A43" s="463">
        <v>540</v>
      </c>
      <c r="B43" s="457">
        <v>4100</v>
      </c>
      <c r="C43" s="821" t="s">
        <v>995</v>
      </c>
      <c r="D43" s="822"/>
      <c r="E43" s="610" t="e">
        <f>#REF!</f>
        <v>#REF!</v>
      </c>
      <c r="F43" s="610" t="e">
        <f>#REF!</f>
        <v>#REF!</v>
      </c>
      <c r="G43" s="458" t="e">
        <f>#REF!</f>
        <v>#REF!</v>
      </c>
      <c r="H43" s="458" t="e">
        <f>#REF!</f>
        <v>#REF!</v>
      </c>
      <c r="I43" s="598" t="e">
        <f t="shared" si="0"/>
        <v>#REF!</v>
      </c>
      <c r="J43" s="469"/>
    </row>
    <row r="44" spans="1:10" s="456" customFormat="1" ht="21">
      <c r="A44" s="463">
        <v>550</v>
      </c>
      <c r="B44" s="457">
        <v>4200</v>
      </c>
      <c r="C44" s="821" t="s">
        <v>996</v>
      </c>
      <c r="D44" s="822"/>
      <c r="E44" s="610" t="e">
        <f>#REF!</f>
        <v>#REF!</v>
      </c>
      <c r="F44" s="610" t="e">
        <f>#REF!</f>
        <v>#REF!</v>
      </c>
      <c r="G44" s="458" t="e">
        <f>#REF!</f>
        <v>#REF!</v>
      </c>
      <c r="H44" s="458" t="e">
        <f>#REF!</f>
        <v>#REF!</v>
      </c>
      <c r="I44" s="598" t="e">
        <f t="shared" si="0"/>
        <v>#REF!</v>
      </c>
      <c r="J44" s="469"/>
    </row>
    <row r="45" spans="1:10" s="456" customFormat="1" ht="21">
      <c r="A45" s="463">
        <v>560</v>
      </c>
      <c r="B45" s="457" t="s">
        <v>997</v>
      </c>
      <c r="C45" s="821" t="s">
        <v>15</v>
      </c>
      <c r="D45" s="822"/>
      <c r="E45" s="610" t="e">
        <f>#REF!</f>
        <v>#REF!</v>
      </c>
      <c r="F45" s="610" t="e">
        <f>#REF!</f>
        <v>#REF!</v>
      </c>
      <c r="G45" s="458" t="e">
        <f>#REF!</f>
        <v>#REF!</v>
      </c>
      <c r="H45" s="458" t="e">
        <f>#REF!</f>
        <v>#REF!</v>
      </c>
      <c r="I45" s="598" t="e">
        <f t="shared" si="0"/>
        <v>#REF!</v>
      </c>
      <c r="J45" s="469"/>
    </row>
    <row r="46" spans="1:9" s="456" customFormat="1" ht="21">
      <c r="A46" s="463">
        <v>575</v>
      </c>
      <c r="B46" s="457">
        <v>4600</v>
      </c>
      <c r="C46" s="821" t="s">
        <v>16</v>
      </c>
      <c r="D46" s="822"/>
      <c r="E46" s="614" t="e">
        <f>#REF!</f>
        <v>#REF!</v>
      </c>
      <c r="F46" s="614" t="e">
        <f>#REF!</f>
        <v>#REF!</v>
      </c>
      <c r="G46" s="504" t="e">
        <f>#REF!</f>
        <v>#REF!</v>
      </c>
      <c r="H46" s="504" t="e">
        <f>#REF!</f>
        <v>#REF!</v>
      </c>
      <c r="I46" s="598" t="e">
        <f t="shared" si="0"/>
        <v>#REF!</v>
      </c>
    </row>
    <row r="47" spans="1:9" s="456" customFormat="1" ht="21">
      <c r="A47" s="463">
        <v>575</v>
      </c>
      <c r="B47" s="457">
        <v>4700</v>
      </c>
      <c r="C47" s="821" t="s">
        <v>743</v>
      </c>
      <c r="D47" s="822"/>
      <c r="E47" s="610" t="e">
        <f>#REF!</f>
        <v>#REF!</v>
      </c>
      <c r="F47" s="610" t="e">
        <f>#REF!</f>
        <v>#REF!</v>
      </c>
      <c r="G47" s="458" t="e">
        <f>#REF!</f>
        <v>#REF!</v>
      </c>
      <c r="H47" s="458" t="e">
        <f>#REF!</f>
        <v>#REF!</v>
      </c>
      <c r="I47" s="598" t="e">
        <f>(IF(E47&lt;&gt;0,$I$2,IF(H47&lt;&gt;0,$I$2,"")))</f>
        <v>#REF!</v>
      </c>
    </row>
    <row r="48" spans="1:9" s="456" customFormat="1" ht="21.75" thickBot="1">
      <c r="A48" s="463">
        <v>575</v>
      </c>
      <c r="B48" s="457">
        <v>4800</v>
      </c>
      <c r="C48" s="868" t="s">
        <v>744</v>
      </c>
      <c r="D48" s="869"/>
      <c r="E48" s="663" t="e">
        <f>#REF!</f>
        <v>#REF!</v>
      </c>
      <c r="F48" s="663" t="e">
        <f>#REF!</f>
        <v>#REF!</v>
      </c>
      <c r="G48" s="664" t="e">
        <f>#REF!</f>
        <v>#REF!</v>
      </c>
      <c r="H48" s="664" t="e">
        <f>#REF!</f>
        <v>#REF!</v>
      </c>
      <c r="I48" s="598" t="e">
        <f t="shared" si="0"/>
        <v>#REF!</v>
      </c>
    </row>
    <row r="49" spans="1:10" s="441" customFormat="1" ht="21.75" thickBot="1">
      <c r="A49" s="470">
        <v>620</v>
      </c>
      <c r="B49" s="471"/>
      <c r="C49" s="472"/>
      <c r="D49" s="612" t="s">
        <v>999</v>
      </c>
      <c r="E49" s="473" t="e">
        <f>#REF!</f>
        <v>#REF!</v>
      </c>
      <c r="F49" s="473" t="e">
        <f>#REF!</f>
        <v>#REF!</v>
      </c>
      <c r="G49" s="473" t="e">
        <f>#REF!</f>
        <v>#REF!</v>
      </c>
      <c r="H49" s="473" t="e">
        <f>#REF!</f>
        <v>#REF!</v>
      </c>
      <c r="I49" s="604">
        <v>1</v>
      </c>
      <c r="J49" s="474"/>
    </row>
    <row r="50" spans="2:10" s="441" customFormat="1" ht="9" customHeight="1">
      <c r="B50" s="475"/>
      <c r="C50" s="476"/>
      <c r="D50" s="477"/>
      <c r="E50" s="478"/>
      <c r="F50" s="478"/>
      <c r="G50" s="425"/>
      <c r="H50" s="474"/>
      <c r="I50" s="604">
        <v>1</v>
      </c>
      <c r="J50" s="474"/>
    </row>
    <row r="51" spans="2:10" s="441" customFormat="1" ht="7.5" customHeight="1">
      <c r="B51" s="475"/>
      <c r="C51" s="476"/>
      <c r="D51" s="477"/>
      <c r="E51" s="478"/>
      <c r="F51" s="478"/>
      <c r="G51" s="425"/>
      <c r="H51" s="474"/>
      <c r="I51" s="604">
        <v>1</v>
      </c>
      <c r="J51" s="474"/>
    </row>
    <row r="52" spans="2:10" s="441" customFormat="1" ht="21">
      <c r="B52" s="426"/>
      <c r="C52" s="426"/>
      <c r="D52" s="427"/>
      <c r="E52" s="479"/>
      <c r="F52" s="479"/>
      <c r="G52" s="425"/>
      <c r="H52" s="474"/>
      <c r="I52" s="604">
        <v>1</v>
      </c>
      <c r="J52" s="474"/>
    </row>
    <row r="53" spans="2:10" s="441" customFormat="1" ht="21">
      <c r="B53" s="426"/>
      <c r="C53" s="431"/>
      <c r="D53" s="432"/>
      <c r="E53" s="479"/>
      <c r="F53" s="479"/>
      <c r="G53" s="425"/>
      <c r="H53" s="474"/>
      <c r="I53" s="604">
        <v>1</v>
      </c>
      <c r="J53" s="474"/>
    </row>
    <row r="54" spans="2:10" s="441" customFormat="1" ht="44.25" customHeight="1">
      <c r="B54" s="818" t="e">
        <f>$B$7</f>
        <v>#REF!</v>
      </c>
      <c r="C54" s="819"/>
      <c r="D54" s="819"/>
      <c r="E54" s="479"/>
      <c r="F54" s="479"/>
      <c r="G54" s="425"/>
      <c r="H54" s="474"/>
      <c r="I54" s="604">
        <v>1</v>
      </c>
      <c r="J54" s="474"/>
    </row>
    <row r="55" spans="2:10" s="441" customFormat="1" ht="21">
      <c r="B55" s="426"/>
      <c r="C55" s="431"/>
      <c r="D55" s="432"/>
      <c r="E55" s="480" t="s">
        <v>1117</v>
      </c>
      <c r="F55" s="480" t="s">
        <v>1171</v>
      </c>
      <c r="G55" s="425"/>
      <c r="H55" s="474"/>
      <c r="I55" s="604">
        <v>1</v>
      </c>
      <c r="J55" s="474"/>
    </row>
    <row r="56" spans="2:10" s="441" customFormat="1" ht="38.25" customHeight="1" thickBot="1">
      <c r="B56" s="812" t="e">
        <f>$B$9</f>
        <v>#REF!</v>
      </c>
      <c r="C56" s="813"/>
      <c r="D56" s="813"/>
      <c r="E56" s="482" t="e">
        <f>$E$9</f>
        <v>#REF!</v>
      </c>
      <c r="F56" s="483" t="e">
        <f>$F$9</f>
        <v>#REF!</v>
      </c>
      <c r="G56" s="425"/>
      <c r="H56" s="474"/>
      <c r="I56" s="604">
        <v>1</v>
      </c>
      <c r="J56" s="474"/>
    </row>
    <row r="57" spans="2:10" s="441" customFormat="1" ht="21.75" thickBot="1">
      <c r="B57" s="436" t="e">
        <f>$B$10</f>
        <v>#REF!</v>
      </c>
      <c r="C57" s="426"/>
      <c r="D57" s="427"/>
      <c r="E57" s="479"/>
      <c r="F57" s="484" t="e">
        <f>$F$10</f>
        <v>#REF!</v>
      </c>
      <c r="G57" s="425"/>
      <c r="H57" s="474"/>
      <c r="I57" s="604">
        <v>1</v>
      </c>
      <c r="J57" s="474"/>
    </row>
    <row r="58" spans="2:10" s="441" customFormat="1" ht="12.75" customHeight="1" thickBot="1">
      <c r="B58" s="436"/>
      <c r="C58" s="426"/>
      <c r="D58" s="427"/>
      <c r="E58" s="485"/>
      <c r="F58" s="479"/>
      <c r="G58" s="425"/>
      <c r="H58" s="474"/>
      <c r="I58" s="604">
        <v>1</v>
      </c>
      <c r="J58" s="474"/>
    </row>
    <row r="59" spans="2:10" s="441" customFormat="1" ht="38.25" customHeight="1" thickBot="1" thickTop="1">
      <c r="B59" s="812" t="e">
        <f>$B$12</f>
        <v>#REF!</v>
      </c>
      <c r="C59" s="813"/>
      <c r="D59" s="813"/>
      <c r="E59" s="479" t="s">
        <v>1118</v>
      </c>
      <c r="F59" s="486" t="e">
        <f>$F$12</f>
        <v>#REF!</v>
      </c>
      <c r="G59" s="425"/>
      <c r="H59" s="474"/>
      <c r="I59" s="604">
        <v>1</v>
      </c>
      <c r="J59" s="474"/>
    </row>
    <row r="60" spans="2:10" s="441" customFormat="1" ht="21.75" thickTop="1">
      <c r="B60" s="436" t="e">
        <f>$B$13</f>
        <v>#REF!</v>
      </c>
      <c r="C60" s="426"/>
      <c r="D60" s="427"/>
      <c r="E60" s="485" t="s">
        <v>1119</v>
      </c>
      <c r="F60" s="479"/>
      <c r="G60" s="425"/>
      <c r="H60" s="474"/>
      <c r="I60" s="604">
        <v>1</v>
      </c>
      <c r="J60" s="474"/>
    </row>
    <row r="61" spans="2:10" s="441" customFormat="1" ht="13.5" customHeight="1">
      <c r="B61" s="475"/>
      <c r="C61" s="476"/>
      <c r="D61" s="477"/>
      <c r="E61" s="478"/>
      <c r="F61" s="478"/>
      <c r="G61" s="425"/>
      <c r="H61" s="474"/>
      <c r="I61" s="604">
        <v>1</v>
      </c>
      <c r="J61" s="474"/>
    </row>
    <row r="62" spans="2:10" s="441" customFormat="1" ht="21.75" thickBot="1">
      <c r="B62" s="426"/>
      <c r="C62" s="431"/>
      <c r="D62" s="432"/>
      <c r="E62" s="479"/>
      <c r="F62" s="485" t="s">
        <v>1120</v>
      </c>
      <c r="G62" s="425"/>
      <c r="H62" s="474"/>
      <c r="I62" s="604">
        <v>1</v>
      </c>
      <c r="J62" s="474"/>
    </row>
    <row r="63" spans="2:13" s="441" customFormat="1" ht="21" customHeight="1">
      <c r="B63" s="487" t="s">
        <v>1031</v>
      </c>
      <c r="C63" s="866" t="s">
        <v>1211</v>
      </c>
      <c r="D63" s="867"/>
      <c r="E63" s="488" t="s">
        <v>1122</v>
      </c>
      <c r="F63" s="489" t="s">
        <v>1123</v>
      </c>
      <c r="G63" s="489" t="s">
        <v>1123</v>
      </c>
      <c r="H63" s="489" t="s">
        <v>1123</v>
      </c>
      <c r="I63" s="604">
        <v>1</v>
      </c>
      <c r="J63" s="859" t="s">
        <v>171</v>
      </c>
      <c r="K63" s="859" t="s">
        <v>172</v>
      </c>
      <c r="L63" s="859" t="s">
        <v>173</v>
      </c>
      <c r="M63" s="859" t="s">
        <v>174</v>
      </c>
    </row>
    <row r="64" spans="2:13" s="441" customFormat="1" ht="49.5" customHeight="1" thickBot="1">
      <c r="B64" s="490"/>
      <c r="C64" s="862" t="s">
        <v>137</v>
      </c>
      <c r="D64" s="863"/>
      <c r="E64" s="491" t="e">
        <f>+E20</f>
        <v>#REF!</v>
      </c>
      <c r="F64" s="595" t="s">
        <v>169</v>
      </c>
      <c r="G64" s="595" t="s">
        <v>170</v>
      </c>
      <c r="H64" s="269" t="s">
        <v>1327</v>
      </c>
      <c r="I64" s="604">
        <v>1</v>
      </c>
      <c r="J64" s="870"/>
      <c r="K64" s="870"/>
      <c r="L64" s="860"/>
      <c r="M64" s="860"/>
    </row>
    <row r="65" spans="2:13" s="441" customFormat="1" ht="39" customHeight="1" thickBot="1">
      <c r="B65" s="492"/>
      <c r="C65" s="864" t="s">
        <v>1000</v>
      </c>
      <c r="D65" s="865"/>
      <c r="E65" s="493"/>
      <c r="F65" s="493"/>
      <c r="G65" s="493"/>
      <c r="H65" s="493"/>
      <c r="I65" s="604">
        <v>1</v>
      </c>
      <c r="J65" s="871"/>
      <c r="K65" s="871"/>
      <c r="L65" s="861"/>
      <c r="M65" s="861"/>
    </row>
    <row r="66" spans="1:13" s="456" customFormat="1" ht="34.5" customHeight="1">
      <c r="A66" s="463">
        <v>5</v>
      </c>
      <c r="B66" s="454">
        <v>100</v>
      </c>
      <c r="C66" s="844" t="s">
        <v>1001</v>
      </c>
      <c r="D66" s="829"/>
      <c r="E66" s="609" t="e">
        <f>#REF!</f>
        <v>#REF!</v>
      </c>
      <c r="F66" s="609" t="e">
        <f>#REF!</f>
        <v>#REF!</v>
      </c>
      <c r="G66" s="455" t="e">
        <f>#REF!</f>
        <v>#REF!</v>
      </c>
      <c r="H66" s="455" t="e">
        <f>#REF!</f>
        <v>#REF!</v>
      </c>
      <c r="I66" s="598" t="e">
        <f aca="true" t="shared" si="1" ref="I66:I95">(IF(E66&lt;&gt;0,$I$2,IF(H66&lt;&gt;0,$I$2,"")))</f>
        <v>#REF!</v>
      </c>
      <c r="J66" s="494"/>
      <c r="K66" s="630"/>
      <c r="L66" s="494"/>
      <c r="M66" s="495"/>
    </row>
    <row r="67" spans="1:13" s="456" customFormat="1" ht="21">
      <c r="A67" s="463">
        <v>35</v>
      </c>
      <c r="B67" s="457">
        <v>200</v>
      </c>
      <c r="C67" s="782" t="s">
        <v>1445</v>
      </c>
      <c r="D67" s="783"/>
      <c r="E67" s="610" t="e">
        <f>#REF!</f>
        <v>#REF!</v>
      </c>
      <c r="F67" s="610" t="e">
        <f>#REF!</f>
        <v>#REF!</v>
      </c>
      <c r="G67" s="458" t="e">
        <f>#REF!</f>
        <v>#REF!</v>
      </c>
      <c r="H67" s="458" t="e">
        <f>#REF!</f>
        <v>#REF!</v>
      </c>
      <c r="I67" s="598" t="e">
        <f t="shared" si="1"/>
        <v>#REF!</v>
      </c>
      <c r="J67" s="496"/>
      <c r="K67" s="631"/>
      <c r="L67" s="496"/>
      <c r="M67" s="497"/>
    </row>
    <row r="68" spans="1:13" s="456" customFormat="1" ht="21">
      <c r="A68" s="463">
        <v>65</v>
      </c>
      <c r="B68" s="457">
        <v>500</v>
      </c>
      <c r="C68" s="821" t="s">
        <v>1419</v>
      </c>
      <c r="D68" s="822"/>
      <c r="E68" s="610" t="e">
        <f>#REF!</f>
        <v>#REF!</v>
      </c>
      <c r="F68" s="610" t="e">
        <f>#REF!</f>
        <v>#REF!</v>
      </c>
      <c r="G68" s="458" t="e">
        <f>#REF!</f>
        <v>#REF!</v>
      </c>
      <c r="H68" s="458" t="e">
        <f>#REF!</f>
        <v>#REF!</v>
      </c>
      <c r="I68" s="598" t="e">
        <f t="shared" si="1"/>
        <v>#REF!</v>
      </c>
      <c r="J68" s="496"/>
      <c r="K68" s="631"/>
      <c r="L68" s="496"/>
      <c r="M68" s="497"/>
    </row>
    <row r="69" spans="1:13" s="456" customFormat="1" ht="24" customHeight="1">
      <c r="A69" s="463">
        <v>115</v>
      </c>
      <c r="B69" s="457">
        <v>800</v>
      </c>
      <c r="C69" s="804" t="s">
        <v>1425</v>
      </c>
      <c r="D69" s="805"/>
      <c r="E69" s="610" t="e">
        <f>#REF!</f>
        <v>#REF!</v>
      </c>
      <c r="F69" s="610" t="e">
        <f>#REF!</f>
        <v>#REF!</v>
      </c>
      <c r="G69" s="458" t="e">
        <f>#REF!</f>
        <v>#REF!</v>
      </c>
      <c r="H69" s="458" t="e">
        <f>#REF!</f>
        <v>#REF!</v>
      </c>
      <c r="I69" s="598" t="e">
        <f t="shared" si="1"/>
        <v>#REF!</v>
      </c>
      <c r="J69" s="496"/>
      <c r="K69" s="631"/>
      <c r="L69" s="496"/>
      <c r="M69" s="497"/>
    </row>
    <row r="70" spans="1:13" s="456" customFormat="1" ht="21">
      <c r="A70" s="463">
        <v>125</v>
      </c>
      <c r="B70" s="457">
        <v>1000</v>
      </c>
      <c r="C70" s="782" t="s">
        <v>1426</v>
      </c>
      <c r="D70" s="783"/>
      <c r="E70" s="610" t="e">
        <f>#REF!</f>
        <v>#REF!</v>
      </c>
      <c r="F70" s="610" t="e">
        <f>#REF!</f>
        <v>#REF!</v>
      </c>
      <c r="G70" s="458" t="e">
        <f>#REF!</f>
        <v>#REF!</v>
      </c>
      <c r="H70" s="458" t="e">
        <f>#REF!</f>
        <v>#REF!</v>
      </c>
      <c r="I70" s="598" t="e">
        <f t="shared" si="1"/>
        <v>#REF!</v>
      </c>
      <c r="J70" s="496"/>
      <c r="K70" s="631"/>
      <c r="L70" s="496"/>
      <c r="M70" s="497"/>
    </row>
    <row r="71" spans="1:13" s="456" customFormat="1" ht="21">
      <c r="A71" s="463">
        <v>220</v>
      </c>
      <c r="B71" s="457">
        <v>1900</v>
      </c>
      <c r="C71" s="810" t="s">
        <v>745</v>
      </c>
      <c r="D71" s="811"/>
      <c r="E71" s="610" t="e">
        <f>#REF!</f>
        <v>#REF!</v>
      </c>
      <c r="F71" s="610" t="e">
        <f>#REF!</f>
        <v>#REF!</v>
      </c>
      <c r="G71" s="458" t="e">
        <f>#REF!</f>
        <v>#REF!</v>
      </c>
      <c r="H71" s="458" t="e">
        <f>#REF!</f>
        <v>#REF!</v>
      </c>
      <c r="I71" s="598" t="e">
        <f>(IF(E71&lt;&gt;0,$I$2,IF(H71&lt;&gt;0,$I$2,"")))</f>
        <v>#REF!</v>
      </c>
      <c r="J71" s="496"/>
      <c r="K71" s="631"/>
      <c r="L71" s="496"/>
      <c r="M71" s="497"/>
    </row>
    <row r="72" spans="1:13" s="456" customFormat="1" ht="21">
      <c r="A72" s="463">
        <v>220</v>
      </c>
      <c r="B72" s="457">
        <v>2100</v>
      </c>
      <c r="C72" s="810" t="s">
        <v>178</v>
      </c>
      <c r="D72" s="811"/>
      <c r="E72" s="610" t="e">
        <f>#REF!</f>
        <v>#REF!</v>
      </c>
      <c r="F72" s="610" t="e">
        <f>#REF!</f>
        <v>#REF!</v>
      </c>
      <c r="G72" s="458" t="e">
        <f>#REF!</f>
        <v>#REF!</v>
      </c>
      <c r="H72" s="458" t="e">
        <f>#REF!</f>
        <v>#REF!</v>
      </c>
      <c r="I72" s="598" t="e">
        <f t="shared" si="1"/>
        <v>#REF!</v>
      </c>
      <c r="J72" s="496"/>
      <c r="K72" s="631"/>
      <c r="L72" s="496"/>
      <c r="M72" s="497"/>
    </row>
    <row r="73" spans="1:13" s="456" customFormat="1" ht="21">
      <c r="A73" s="463">
        <v>250</v>
      </c>
      <c r="B73" s="457">
        <v>2200</v>
      </c>
      <c r="C73" s="810" t="s">
        <v>621</v>
      </c>
      <c r="D73" s="811"/>
      <c r="E73" s="610" t="e">
        <f>#REF!</f>
        <v>#REF!</v>
      </c>
      <c r="F73" s="610" t="e">
        <f>#REF!</f>
        <v>#REF!</v>
      </c>
      <c r="G73" s="458" t="e">
        <f>#REF!</f>
        <v>#REF!</v>
      </c>
      <c r="H73" s="458" t="e">
        <f>#REF!</f>
        <v>#REF!</v>
      </c>
      <c r="I73" s="598" t="e">
        <f t="shared" si="1"/>
        <v>#REF!</v>
      </c>
      <c r="J73" s="496"/>
      <c r="K73" s="631"/>
      <c r="L73" s="496"/>
      <c r="M73" s="497"/>
    </row>
    <row r="74" spans="1:13" s="456" customFormat="1" ht="21">
      <c r="A74" s="463">
        <v>270</v>
      </c>
      <c r="B74" s="457">
        <v>2500</v>
      </c>
      <c r="C74" s="810" t="s">
        <v>623</v>
      </c>
      <c r="D74" s="811"/>
      <c r="E74" s="610" t="e">
        <f>#REF!</f>
        <v>#REF!</v>
      </c>
      <c r="F74" s="610" t="e">
        <f>#REF!</f>
        <v>#REF!</v>
      </c>
      <c r="G74" s="458" t="e">
        <f>#REF!</f>
        <v>#REF!</v>
      </c>
      <c r="H74" s="458" t="e">
        <f>#REF!</f>
        <v>#REF!</v>
      </c>
      <c r="I74" s="598" t="e">
        <f t="shared" si="1"/>
        <v>#REF!</v>
      </c>
      <c r="J74" s="496"/>
      <c r="K74" s="631"/>
      <c r="L74" s="496"/>
      <c r="M74" s="497"/>
    </row>
    <row r="75" spans="1:13" s="456" customFormat="1" ht="20.25" customHeight="1">
      <c r="A75" s="463">
        <v>290</v>
      </c>
      <c r="B75" s="457">
        <v>2600</v>
      </c>
      <c r="C75" s="823" t="s">
        <v>624</v>
      </c>
      <c r="D75" s="809"/>
      <c r="E75" s="610" t="e">
        <f>#REF!</f>
        <v>#REF!</v>
      </c>
      <c r="F75" s="610" t="e">
        <f>#REF!</f>
        <v>#REF!</v>
      </c>
      <c r="G75" s="458" t="e">
        <f>#REF!</f>
        <v>#REF!</v>
      </c>
      <c r="H75" s="458" t="e">
        <f>#REF!</f>
        <v>#REF!</v>
      </c>
      <c r="I75" s="598" t="e">
        <f t="shared" si="1"/>
        <v>#REF!</v>
      </c>
      <c r="J75" s="496"/>
      <c r="K75" s="631"/>
      <c r="L75" s="496"/>
      <c r="M75" s="497"/>
    </row>
    <row r="76" spans="1:13" s="456" customFormat="1" ht="24" customHeight="1">
      <c r="A76" s="498">
        <v>320</v>
      </c>
      <c r="B76" s="457">
        <v>2700</v>
      </c>
      <c r="C76" s="823" t="s">
        <v>625</v>
      </c>
      <c r="D76" s="809"/>
      <c r="E76" s="610" t="e">
        <f>#REF!</f>
        <v>#REF!</v>
      </c>
      <c r="F76" s="610" t="e">
        <f>#REF!</f>
        <v>#REF!</v>
      </c>
      <c r="G76" s="458" t="e">
        <f>#REF!</f>
        <v>#REF!</v>
      </c>
      <c r="H76" s="458" t="e">
        <f>#REF!</f>
        <v>#REF!</v>
      </c>
      <c r="I76" s="598" t="e">
        <f t="shared" si="1"/>
        <v>#REF!</v>
      </c>
      <c r="J76" s="496"/>
      <c r="K76" s="631"/>
      <c r="L76" s="496"/>
      <c r="M76" s="497"/>
    </row>
    <row r="77" spans="1:13" s="456" customFormat="1" ht="33.75" customHeight="1">
      <c r="A77" s="463">
        <v>330</v>
      </c>
      <c r="B77" s="457">
        <v>2800</v>
      </c>
      <c r="C77" s="823" t="s">
        <v>626</v>
      </c>
      <c r="D77" s="809"/>
      <c r="E77" s="610" t="e">
        <f>#REF!</f>
        <v>#REF!</v>
      </c>
      <c r="F77" s="610" t="e">
        <f>#REF!</f>
        <v>#REF!</v>
      </c>
      <c r="G77" s="458" t="e">
        <f>#REF!</f>
        <v>#REF!</v>
      </c>
      <c r="H77" s="458" t="e">
        <f>#REF!</f>
        <v>#REF!</v>
      </c>
      <c r="I77" s="598" t="e">
        <f t="shared" si="1"/>
        <v>#REF!</v>
      </c>
      <c r="J77" s="496"/>
      <c r="K77" s="631"/>
      <c r="L77" s="496"/>
      <c r="M77" s="497"/>
    </row>
    <row r="78" spans="1:13" s="456" customFormat="1" ht="21">
      <c r="A78" s="463">
        <v>350</v>
      </c>
      <c r="B78" s="457">
        <v>2900</v>
      </c>
      <c r="C78" s="810" t="s">
        <v>627</v>
      </c>
      <c r="D78" s="811"/>
      <c r="E78" s="610" t="e">
        <f>#REF!</f>
        <v>#REF!</v>
      </c>
      <c r="F78" s="610" t="e">
        <f>#REF!</f>
        <v>#REF!</v>
      </c>
      <c r="G78" s="458" t="e">
        <f>#REF!</f>
        <v>#REF!</v>
      </c>
      <c r="H78" s="458" t="e">
        <f>#REF!</f>
        <v>#REF!</v>
      </c>
      <c r="I78" s="598" t="e">
        <f t="shared" si="1"/>
        <v>#REF!</v>
      </c>
      <c r="J78" s="496"/>
      <c r="K78" s="631"/>
      <c r="L78" s="496"/>
      <c r="M78" s="497"/>
    </row>
    <row r="79" spans="1:13" s="456" customFormat="1" ht="21">
      <c r="A79" s="460">
        <v>397</v>
      </c>
      <c r="B79" s="457">
        <v>3300</v>
      </c>
      <c r="C79" s="499" t="s">
        <v>1237</v>
      </c>
      <c r="D79" s="613"/>
      <c r="E79" s="610" t="e">
        <f>#REF!</f>
        <v>#REF!</v>
      </c>
      <c r="F79" s="610" t="e">
        <f>#REF!</f>
        <v>#REF!</v>
      </c>
      <c r="G79" s="458" t="e">
        <f>#REF!</f>
        <v>#REF!</v>
      </c>
      <c r="H79" s="458" t="e">
        <f>#REF!</f>
        <v>#REF!</v>
      </c>
      <c r="I79" s="598" t="e">
        <f t="shared" si="1"/>
        <v>#REF!</v>
      </c>
      <c r="J79" s="496"/>
      <c r="K79" s="631"/>
      <c r="L79" s="496"/>
      <c r="M79" s="497"/>
    </row>
    <row r="80" spans="1:13" s="456" customFormat="1" ht="21">
      <c r="A80" s="500">
        <v>404</v>
      </c>
      <c r="B80" s="457">
        <v>3900</v>
      </c>
      <c r="C80" s="810" t="s">
        <v>1243</v>
      </c>
      <c r="D80" s="811"/>
      <c r="E80" s="610" t="e">
        <f>#REF!</f>
        <v>#REF!</v>
      </c>
      <c r="F80" s="610" t="e">
        <f>#REF!</f>
        <v>#REF!</v>
      </c>
      <c r="G80" s="458" t="e">
        <f>#REF!</f>
        <v>#REF!</v>
      </c>
      <c r="H80" s="458" t="e">
        <f>#REF!</f>
        <v>#REF!</v>
      </c>
      <c r="I80" s="598" t="e">
        <f t="shared" si="1"/>
        <v>#REF!</v>
      </c>
      <c r="J80" s="496"/>
      <c r="K80" s="631"/>
      <c r="L80" s="496"/>
      <c r="M80" s="497"/>
    </row>
    <row r="81" spans="1:13" s="456" customFormat="1" ht="21">
      <c r="A81" s="463">
        <v>440</v>
      </c>
      <c r="B81" s="457">
        <v>4000</v>
      </c>
      <c r="C81" s="810" t="s">
        <v>1244</v>
      </c>
      <c r="D81" s="811"/>
      <c r="E81" s="610" t="e">
        <f>#REF!</f>
        <v>#REF!</v>
      </c>
      <c r="F81" s="610" t="e">
        <f>#REF!</f>
        <v>#REF!</v>
      </c>
      <c r="G81" s="458" t="e">
        <f>#REF!</f>
        <v>#REF!</v>
      </c>
      <c r="H81" s="458" t="e">
        <f>#REF!</f>
        <v>#REF!</v>
      </c>
      <c r="I81" s="598" t="e">
        <f t="shared" si="1"/>
        <v>#REF!</v>
      </c>
      <c r="J81" s="496"/>
      <c r="K81" s="631"/>
      <c r="L81" s="496"/>
      <c r="M81" s="497"/>
    </row>
    <row r="82" spans="1:13" s="456" customFormat="1" ht="21">
      <c r="A82" s="463">
        <v>450</v>
      </c>
      <c r="B82" s="457">
        <v>4100</v>
      </c>
      <c r="C82" s="810" t="s">
        <v>1245</v>
      </c>
      <c r="D82" s="811"/>
      <c r="E82" s="610" t="e">
        <f>#REF!</f>
        <v>#REF!</v>
      </c>
      <c r="F82" s="610" t="e">
        <f>#REF!</f>
        <v>#REF!</v>
      </c>
      <c r="G82" s="458" t="e">
        <f>#REF!</f>
        <v>#REF!</v>
      </c>
      <c r="H82" s="458" t="e">
        <f>#REF!</f>
        <v>#REF!</v>
      </c>
      <c r="I82" s="598" t="e">
        <f t="shared" si="1"/>
        <v>#REF!</v>
      </c>
      <c r="J82" s="496"/>
      <c r="K82" s="631"/>
      <c r="L82" s="496"/>
      <c r="M82" s="497"/>
    </row>
    <row r="83" spans="1:13" s="456" customFormat="1" ht="21">
      <c r="A83" s="463">
        <v>495</v>
      </c>
      <c r="B83" s="457">
        <v>4200</v>
      </c>
      <c r="C83" s="810" t="s">
        <v>1246</v>
      </c>
      <c r="D83" s="811"/>
      <c r="E83" s="610" t="e">
        <f>#REF!</f>
        <v>#REF!</v>
      </c>
      <c r="F83" s="610" t="e">
        <f>#REF!</f>
        <v>#REF!</v>
      </c>
      <c r="G83" s="458" t="e">
        <f>#REF!</f>
        <v>#REF!</v>
      </c>
      <c r="H83" s="458" t="e">
        <f>#REF!</f>
        <v>#REF!</v>
      </c>
      <c r="I83" s="598" t="e">
        <f t="shared" si="1"/>
        <v>#REF!</v>
      </c>
      <c r="J83" s="496"/>
      <c r="K83" s="631"/>
      <c r="L83" s="496"/>
      <c r="M83" s="497"/>
    </row>
    <row r="84" spans="1:13" s="456" customFormat="1" ht="21">
      <c r="A84" s="463">
        <v>635</v>
      </c>
      <c r="B84" s="457">
        <v>4300</v>
      </c>
      <c r="C84" s="810" t="s">
        <v>1253</v>
      </c>
      <c r="D84" s="811"/>
      <c r="E84" s="610" t="e">
        <f>#REF!</f>
        <v>#REF!</v>
      </c>
      <c r="F84" s="610" t="e">
        <f>#REF!</f>
        <v>#REF!</v>
      </c>
      <c r="G84" s="458" t="e">
        <f>#REF!</f>
        <v>#REF!</v>
      </c>
      <c r="H84" s="458" t="e">
        <f>#REF!</f>
        <v>#REF!</v>
      </c>
      <c r="I84" s="598" t="e">
        <f t="shared" si="1"/>
        <v>#REF!</v>
      </c>
      <c r="J84" s="496"/>
      <c r="K84" s="631"/>
      <c r="L84" s="496"/>
      <c r="M84" s="497"/>
    </row>
    <row r="85" spans="1:13" s="456" customFormat="1" ht="21">
      <c r="A85" s="463">
        <v>655</v>
      </c>
      <c r="B85" s="457">
        <v>4400</v>
      </c>
      <c r="C85" s="810" t="s">
        <v>1256</v>
      </c>
      <c r="D85" s="811"/>
      <c r="E85" s="610" t="e">
        <f>#REF!</f>
        <v>#REF!</v>
      </c>
      <c r="F85" s="610" t="e">
        <f>#REF!</f>
        <v>#REF!</v>
      </c>
      <c r="G85" s="458" t="e">
        <f>#REF!</f>
        <v>#REF!</v>
      </c>
      <c r="H85" s="458" t="e">
        <f>#REF!</f>
        <v>#REF!</v>
      </c>
      <c r="I85" s="598" t="e">
        <f t="shared" si="1"/>
        <v>#REF!</v>
      </c>
      <c r="J85" s="496"/>
      <c r="K85" s="631"/>
      <c r="L85" s="496"/>
      <c r="M85" s="497"/>
    </row>
    <row r="86" spans="1:13" s="456" customFormat="1" ht="21">
      <c r="A86" s="463">
        <v>665</v>
      </c>
      <c r="B86" s="457">
        <v>4500</v>
      </c>
      <c r="C86" s="810" t="s">
        <v>1323</v>
      </c>
      <c r="D86" s="811"/>
      <c r="E86" s="610" t="e">
        <f>#REF!</f>
        <v>#REF!</v>
      </c>
      <c r="F86" s="610" t="e">
        <f>#REF!</f>
        <v>#REF!</v>
      </c>
      <c r="G86" s="458" t="e">
        <f>#REF!</f>
        <v>#REF!</v>
      </c>
      <c r="H86" s="458" t="e">
        <f>#REF!</f>
        <v>#REF!</v>
      </c>
      <c r="I86" s="598" t="e">
        <f t="shared" si="1"/>
        <v>#REF!</v>
      </c>
      <c r="J86" s="496"/>
      <c r="K86" s="631"/>
      <c r="L86" s="496"/>
      <c r="M86" s="497"/>
    </row>
    <row r="87" spans="1:13" s="456" customFormat="1" ht="18.75" customHeight="1">
      <c r="A87" s="463">
        <v>675</v>
      </c>
      <c r="B87" s="457">
        <v>4600</v>
      </c>
      <c r="C87" s="823" t="s">
        <v>1257</v>
      </c>
      <c r="D87" s="809"/>
      <c r="E87" s="610" t="e">
        <f>#REF!</f>
        <v>#REF!</v>
      </c>
      <c r="F87" s="610" t="e">
        <f>#REF!</f>
        <v>#REF!</v>
      </c>
      <c r="G87" s="458" t="e">
        <f>#REF!</f>
        <v>#REF!</v>
      </c>
      <c r="H87" s="458" t="e">
        <f>#REF!</f>
        <v>#REF!</v>
      </c>
      <c r="I87" s="598" t="e">
        <f t="shared" si="1"/>
        <v>#REF!</v>
      </c>
      <c r="J87" s="496"/>
      <c r="K87" s="631"/>
      <c r="L87" s="496"/>
      <c r="M87" s="497"/>
    </row>
    <row r="88" spans="1:13" s="456" customFormat="1" ht="21">
      <c r="A88" s="463">
        <v>685</v>
      </c>
      <c r="B88" s="457">
        <v>4900</v>
      </c>
      <c r="C88" s="810" t="s">
        <v>749</v>
      </c>
      <c r="D88" s="811"/>
      <c r="E88" s="610" t="e">
        <f>#REF!</f>
        <v>#REF!</v>
      </c>
      <c r="F88" s="610" t="e">
        <f>#REF!</f>
        <v>#REF!</v>
      </c>
      <c r="G88" s="458" t="e">
        <f>#REF!</f>
        <v>#REF!</v>
      </c>
      <c r="H88" s="458" t="e">
        <f>#REF!</f>
        <v>#REF!</v>
      </c>
      <c r="I88" s="598" t="e">
        <f t="shared" si="1"/>
        <v>#REF!</v>
      </c>
      <c r="J88" s="496"/>
      <c r="K88" s="631"/>
      <c r="L88" s="496"/>
      <c r="M88" s="497"/>
    </row>
    <row r="89" spans="1:13" s="502" customFormat="1" ht="21">
      <c r="A89" s="463">
        <v>700</v>
      </c>
      <c r="B89" s="501">
        <v>5100</v>
      </c>
      <c r="C89" s="850" t="s">
        <v>1258</v>
      </c>
      <c r="D89" s="851"/>
      <c r="E89" s="610" t="e">
        <f>#REF!</f>
        <v>#REF!</v>
      </c>
      <c r="F89" s="610" t="e">
        <f>#REF!</f>
        <v>#REF!</v>
      </c>
      <c r="G89" s="458" t="e">
        <f>#REF!</f>
        <v>#REF!</v>
      </c>
      <c r="H89" s="458" t="e">
        <f>#REF!</f>
        <v>#REF!</v>
      </c>
      <c r="I89" s="598" t="e">
        <f t="shared" si="1"/>
        <v>#REF!</v>
      </c>
      <c r="J89" s="496"/>
      <c r="K89" s="631"/>
      <c r="L89" s="496"/>
      <c r="M89" s="497"/>
    </row>
    <row r="90" spans="1:13" s="502" customFormat="1" ht="21">
      <c r="A90" s="463">
        <v>710</v>
      </c>
      <c r="B90" s="501">
        <v>5200</v>
      </c>
      <c r="C90" s="850" t="s">
        <v>1259</v>
      </c>
      <c r="D90" s="851"/>
      <c r="E90" s="610" t="e">
        <f>#REF!</f>
        <v>#REF!</v>
      </c>
      <c r="F90" s="610" t="e">
        <f>#REF!</f>
        <v>#REF!</v>
      </c>
      <c r="G90" s="458" t="e">
        <f>#REF!</f>
        <v>#REF!</v>
      </c>
      <c r="H90" s="458" t="e">
        <f>#REF!</f>
        <v>#REF!</v>
      </c>
      <c r="I90" s="598" t="e">
        <f t="shared" si="1"/>
        <v>#REF!</v>
      </c>
      <c r="J90" s="496"/>
      <c r="K90" s="631"/>
      <c r="L90" s="496"/>
      <c r="M90" s="497"/>
    </row>
    <row r="91" spans="1:13" s="502" customFormat="1" ht="21">
      <c r="A91" s="463">
        <v>750</v>
      </c>
      <c r="B91" s="501">
        <v>5300</v>
      </c>
      <c r="C91" s="850" t="s">
        <v>403</v>
      </c>
      <c r="D91" s="851"/>
      <c r="E91" s="610" t="e">
        <f>#REF!</f>
        <v>#REF!</v>
      </c>
      <c r="F91" s="610" t="e">
        <f>#REF!</f>
        <v>#REF!</v>
      </c>
      <c r="G91" s="458" t="e">
        <f>#REF!</f>
        <v>#REF!</v>
      </c>
      <c r="H91" s="458" t="e">
        <f>#REF!</f>
        <v>#REF!</v>
      </c>
      <c r="I91" s="598" t="e">
        <f t="shared" si="1"/>
        <v>#REF!</v>
      </c>
      <c r="J91" s="496"/>
      <c r="K91" s="631"/>
      <c r="L91" s="496"/>
      <c r="M91" s="497"/>
    </row>
    <row r="92" spans="1:13" s="502" customFormat="1" ht="21">
      <c r="A92" s="463">
        <v>765</v>
      </c>
      <c r="B92" s="501">
        <v>5400</v>
      </c>
      <c r="C92" s="850" t="s">
        <v>1270</v>
      </c>
      <c r="D92" s="851"/>
      <c r="E92" s="610" t="e">
        <f>#REF!</f>
        <v>#REF!</v>
      </c>
      <c r="F92" s="610" t="e">
        <f>#REF!</f>
        <v>#REF!</v>
      </c>
      <c r="G92" s="458" t="e">
        <f>#REF!</f>
        <v>#REF!</v>
      </c>
      <c r="H92" s="458" t="e">
        <f>#REF!</f>
        <v>#REF!</v>
      </c>
      <c r="I92" s="598" t="e">
        <f t="shared" si="1"/>
        <v>#REF!</v>
      </c>
      <c r="J92" s="496"/>
      <c r="K92" s="631"/>
      <c r="L92" s="496"/>
      <c r="M92" s="497"/>
    </row>
    <row r="93" spans="1:13" s="456" customFormat="1" ht="21">
      <c r="A93" s="463">
        <v>775</v>
      </c>
      <c r="B93" s="457">
        <v>5500</v>
      </c>
      <c r="C93" s="810" t="s">
        <v>1271</v>
      </c>
      <c r="D93" s="811"/>
      <c r="E93" s="610" t="e">
        <f>#REF!</f>
        <v>#REF!</v>
      </c>
      <c r="F93" s="610" t="e">
        <f>#REF!</f>
        <v>#REF!</v>
      </c>
      <c r="G93" s="458" t="e">
        <f>#REF!</f>
        <v>#REF!</v>
      </c>
      <c r="H93" s="458" t="e">
        <f>#REF!</f>
        <v>#REF!</v>
      </c>
      <c r="I93" s="598" t="e">
        <f t="shared" si="1"/>
        <v>#REF!</v>
      </c>
      <c r="J93" s="496"/>
      <c r="K93" s="631"/>
      <c r="L93" s="496"/>
      <c r="M93" s="497"/>
    </row>
    <row r="94" spans="1:13" s="502" customFormat="1" ht="36.75" customHeight="1">
      <c r="A94" s="463">
        <v>805</v>
      </c>
      <c r="B94" s="501">
        <v>5700</v>
      </c>
      <c r="C94" s="855" t="s">
        <v>1276</v>
      </c>
      <c r="D94" s="856"/>
      <c r="E94" s="610" t="e">
        <f>#REF!</f>
        <v>#REF!</v>
      </c>
      <c r="F94" s="610" t="e">
        <f>#REF!</f>
        <v>#REF!</v>
      </c>
      <c r="G94" s="458" t="e">
        <f>#REF!</f>
        <v>#REF!</v>
      </c>
      <c r="H94" s="458" t="e">
        <f>#REF!</f>
        <v>#REF!</v>
      </c>
      <c r="I94" s="598" t="e">
        <f t="shared" si="1"/>
        <v>#REF!</v>
      </c>
      <c r="J94" s="496"/>
      <c r="K94" s="631"/>
      <c r="L94" s="496"/>
      <c r="M94" s="497"/>
    </row>
    <row r="95" spans="1:13" s="456" customFormat="1" ht="21.75" thickBot="1">
      <c r="A95" s="463">
        <v>820</v>
      </c>
      <c r="B95" s="503" t="s">
        <v>138</v>
      </c>
      <c r="C95" s="857" t="s">
        <v>1280</v>
      </c>
      <c r="D95" s="858"/>
      <c r="E95" s="614" t="e">
        <f>#REF!</f>
        <v>#REF!</v>
      </c>
      <c r="F95" s="614" t="e">
        <f>#REF!</f>
        <v>#REF!</v>
      </c>
      <c r="G95" s="504" t="e">
        <f>#REF!</f>
        <v>#REF!</v>
      </c>
      <c r="H95" s="504" t="e">
        <f>#REF!</f>
        <v>#REF!</v>
      </c>
      <c r="I95" s="598" t="e">
        <f t="shared" si="1"/>
        <v>#REF!</v>
      </c>
      <c r="J95" s="505"/>
      <c r="K95" s="632"/>
      <c r="L95" s="506"/>
      <c r="M95" s="507"/>
    </row>
    <row r="96" spans="1:13" ht="21.75" thickBot="1">
      <c r="A96" s="508">
        <v>825</v>
      </c>
      <c r="B96" s="509"/>
      <c r="C96" s="854" t="s">
        <v>1284</v>
      </c>
      <c r="D96" s="854"/>
      <c r="E96" s="473" t="e">
        <f>#REF!</f>
        <v>#REF!</v>
      </c>
      <c r="F96" s="473" t="e">
        <f>#REF!</f>
        <v>#REF!</v>
      </c>
      <c r="G96" s="473" t="e">
        <f>#REF!</f>
        <v>#REF!</v>
      </c>
      <c r="H96" s="473" t="e">
        <f>#REF!</f>
        <v>#REF!</v>
      </c>
      <c r="I96" s="602">
        <v>1</v>
      </c>
      <c r="J96" s="510">
        <f>SUM(J66:J95)</f>
        <v>0</v>
      </c>
      <c r="K96" s="633">
        <f>SUM(K66:K95)</f>
        <v>0</v>
      </c>
      <c r="L96" s="510">
        <f>SUM(L66:L95)</f>
        <v>0</v>
      </c>
      <c r="M96" s="510">
        <f>SUM(M66:M95)</f>
        <v>0</v>
      </c>
    </row>
    <row r="97" spans="1:9" ht="13.5" customHeight="1">
      <c r="A97" s="508"/>
      <c r="B97" s="475"/>
      <c r="C97" s="511"/>
      <c r="D97" s="481"/>
      <c r="I97" s="602">
        <v>1</v>
      </c>
    </row>
    <row r="98" spans="1:9" ht="19.5" customHeight="1">
      <c r="A98" s="470"/>
      <c r="C98" s="431"/>
      <c r="D98" s="432"/>
      <c r="E98" s="479"/>
      <c r="F98" s="479"/>
      <c r="I98" s="602">
        <v>1</v>
      </c>
    </row>
    <row r="99" spans="1:9" ht="40.5" customHeight="1">
      <c r="A99" s="470"/>
      <c r="B99" s="818" t="e">
        <f>$B$7</f>
        <v>#REF!</v>
      </c>
      <c r="C99" s="819"/>
      <c r="D99" s="819"/>
      <c r="E99" s="479"/>
      <c r="F99" s="479"/>
      <c r="I99" s="602">
        <v>1</v>
      </c>
    </row>
    <row r="100" spans="1:9" ht="21">
      <c r="A100" s="470"/>
      <c r="C100" s="431"/>
      <c r="D100" s="432"/>
      <c r="E100" s="480" t="s">
        <v>1117</v>
      </c>
      <c r="F100" s="480" t="s">
        <v>1171</v>
      </c>
      <c r="I100" s="602">
        <v>1</v>
      </c>
    </row>
    <row r="101" spans="1:9" ht="38.25" customHeight="1" thickBot="1">
      <c r="A101" s="470"/>
      <c r="B101" s="812" t="e">
        <f>$B$9</f>
        <v>#REF!</v>
      </c>
      <c r="C101" s="813"/>
      <c r="D101" s="813"/>
      <c r="E101" s="482" t="e">
        <f>$E$9</f>
        <v>#REF!</v>
      </c>
      <c r="F101" s="483" t="e">
        <f>$F$9</f>
        <v>#REF!</v>
      </c>
      <c r="I101" s="602">
        <v>1</v>
      </c>
    </row>
    <row r="102" spans="1:9" ht="21.75" thickBot="1">
      <c r="A102" s="470"/>
      <c r="B102" s="436" t="e">
        <f>$B$10</f>
        <v>#REF!</v>
      </c>
      <c r="E102" s="479"/>
      <c r="F102" s="484" t="e">
        <f>$F$10</f>
        <v>#REF!</v>
      </c>
      <c r="I102" s="602">
        <v>1</v>
      </c>
    </row>
    <row r="103" spans="1:9" ht="21.75" thickBot="1">
      <c r="A103" s="470"/>
      <c r="B103" s="436"/>
      <c r="E103" s="485"/>
      <c r="F103" s="479"/>
      <c r="I103" s="602">
        <v>1</v>
      </c>
    </row>
    <row r="104" spans="1:9" ht="39.75" customHeight="1" thickBot="1" thickTop="1">
      <c r="A104" s="470"/>
      <c r="B104" s="812" t="e">
        <f>$B$12</f>
        <v>#REF!</v>
      </c>
      <c r="C104" s="813"/>
      <c r="D104" s="813"/>
      <c r="E104" s="479" t="s">
        <v>1118</v>
      </c>
      <c r="F104" s="486" t="e">
        <f>$F$12</f>
        <v>#REF!</v>
      </c>
      <c r="I104" s="602">
        <v>1</v>
      </c>
    </row>
    <row r="105" spans="1:9" ht="21.75" thickTop="1">
      <c r="A105" s="470"/>
      <c r="B105" s="436" t="e">
        <f>$B$13</f>
        <v>#REF!</v>
      </c>
      <c r="E105" s="485" t="s">
        <v>1119</v>
      </c>
      <c r="F105" s="479"/>
      <c r="I105" s="602">
        <v>1</v>
      </c>
    </row>
    <row r="106" spans="1:9" ht="15" customHeight="1">
      <c r="A106" s="470"/>
      <c r="B106" s="436"/>
      <c r="E106" s="479"/>
      <c r="F106" s="479"/>
      <c r="I106" s="602">
        <v>1</v>
      </c>
    </row>
    <row r="107" spans="1:9" ht="21.75" thickBot="1">
      <c r="A107" s="470"/>
      <c r="C107" s="431"/>
      <c r="D107" s="432"/>
      <c r="E107" s="479"/>
      <c r="F107" s="485" t="s">
        <v>1120</v>
      </c>
      <c r="I107" s="602">
        <v>1</v>
      </c>
    </row>
    <row r="108" spans="1:9" ht="21">
      <c r="A108" s="470"/>
      <c r="B108" s="512"/>
      <c r="C108" s="846"/>
      <c r="D108" s="847"/>
      <c r="E108" s="488"/>
      <c r="F108" s="488"/>
      <c r="G108" s="488"/>
      <c r="H108" s="488"/>
      <c r="I108" s="602">
        <v>1</v>
      </c>
    </row>
    <row r="109" spans="1:9" ht="21">
      <c r="A109" s="470"/>
      <c r="B109" s="514" t="s">
        <v>1031</v>
      </c>
      <c r="C109" s="848" t="s">
        <v>1584</v>
      </c>
      <c r="D109" s="849"/>
      <c r="E109" s="515" t="s">
        <v>1324</v>
      </c>
      <c r="F109" s="515" t="s">
        <v>1123</v>
      </c>
      <c r="G109" s="515" t="s">
        <v>1123</v>
      </c>
      <c r="H109" s="515" t="s">
        <v>1123</v>
      </c>
      <c r="I109" s="602">
        <v>1</v>
      </c>
    </row>
    <row r="110" spans="1:9" ht="42.75" customHeight="1">
      <c r="A110" s="470"/>
      <c r="B110" s="514"/>
      <c r="C110" s="848" t="s">
        <v>137</v>
      </c>
      <c r="D110" s="849"/>
      <c r="E110" s="515" t="s">
        <v>1149</v>
      </c>
      <c r="F110" s="595" t="s">
        <v>169</v>
      </c>
      <c r="G110" s="595" t="s">
        <v>170</v>
      </c>
      <c r="H110" s="269" t="s">
        <v>1327</v>
      </c>
      <c r="I110" s="602">
        <v>1</v>
      </c>
    </row>
    <row r="111" spans="1:9" ht="21.75" thickBot="1">
      <c r="A111" s="470"/>
      <c r="B111" s="516"/>
      <c r="C111" s="852"/>
      <c r="D111" s="853"/>
      <c r="E111" s="491" t="e">
        <f>+E20</f>
        <v>#REF!</v>
      </c>
      <c r="F111" s="491"/>
      <c r="G111" s="491"/>
      <c r="H111" s="491"/>
      <c r="I111" s="602">
        <v>1</v>
      </c>
    </row>
    <row r="112" spans="1:9" ht="42.75" customHeight="1" thickBot="1">
      <c r="A112" s="470">
        <v>1</v>
      </c>
      <c r="B112" s="517"/>
      <c r="C112" s="840" t="s">
        <v>1585</v>
      </c>
      <c r="D112" s="841"/>
      <c r="E112" s="518"/>
      <c r="F112" s="606"/>
      <c r="G112" s="606"/>
      <c r="H112" s="519"/>
      <c r="I112" s="602">
        <v>1</v>
      </c>
    </row>
    <row r="113" spans="1:9" ht="21.75" thickBot="1">
      <c r="A113" s="470">
        <v>2</v>
      </c>
      <c r="B113" s="520"/>
      <c r="C113" s="806" t="s">
        <v>501</v>
      </c>
      <c r="D113" s="807"/>
      <c r="E113" s="606"/>
      <c r="F113" s="606"/>
      <c r="G113" s="606"/>
      <c r="H113" s="519"/>
      <c r="I113" s="602">
        <v>1</v>
      </c>
    </row>
    <row r="114" spans="1:9" s="456" customFormat="1" ht="32.25" customHeight="1">
      <c r="A114" s="498">
        <v>5</v>
      </c>
      <c r="B114" s="454">
        <v>3000</v>
      </c>
      <c r="C114" s="836" t="s">
        <v>1586</v>
      </c>
      <c r="D114" s="837"/>
      <c r="E114" s="615" t="e">
        <f>#REF!</f>
        <v>#REF!</v>
      </c>
      <c r="F114" s="616" t="e">
        <f>#REF!</f>
        <v>#REF!</v>
      </c>
      <c r="G114" s="521" t="e">
        <f>#REF!</f>
        <v>#REF!</v>
      </c>
      <c r="H114" s="521" t="e">
        <f>#REF!</f>
        <v>#REF!</v>
      </c>
      <c r="I114" s="599" t="e">
        <f>(IF(E114&lt;&gt;0,$I$2,IF(H114&lt;&gt;0,$I$2,"")))</f>
        <v>#REF!</v>
      </c>
    </row>
    <row r="115" spans="1:9" s="456" customFormat="1" ht="21">
      <c r="A115" s="498">
        <v>70</v>
      </c>
      <c r="B115" s="457">
        <v>3100</v>
      </c>
      <c r="C115" s="821" t="s">
        <v>753</v>
      </c>
      <c r="D115" s="822"/>
      <c r="E115" s="617" t="e">
        <f>#REF!</f>
        <v>#REF!</v>
      </c>
      <c r="F115" s="618" t="e">
        <f>#REF!</f>
        <v>#REF!</v>
      </c>
      <c r="G115" s="522" t="e">
        <f>#REF!</f>
        <v>#REF!</v>
      </c>
      <c r="H115" s="522" t="e">
        <f>#REF!</f>
        <v>#REF!</v>
      </c>
      <c r="I115" s="599" t="e">
        <f>(IF(E115&lt;&gt;0,$I$2,IF(H115&lt;&gt;0,$I$2,"")))</f>
        <v>#REF!</v>
      </c>
    </row>
    <row r="116" spans="1:9" s="456" customFormat="1" ht="32.25" customHeight="1" thickBot="1">
      <c r="A116" s="463">
        <v>115</v>
      </c>
      <c r="B116" s="523">
        <v>3200</v>
      </c>
      <c r="C116" s="843" t="s">
        <v>212</v>
      </c>
      <c r="D116" s="817"/>
      <c r="E116" s="619" t="e">
        <f>#REF!</f>
        <v>#REF!</v>
      </c>
      <c r="F116" s="620" t="e">
        <f>#REF!</f>
        <v>#REF!</v>
      </c>
      <c r="G116" s="524" t="e">
        <f>#REF!</f>
        <v>#REF!</v>
      </c>
      <c r="H116" s="524" t="e">
        <f>#REF!</f>
        <v>#REF!</v>
      </c>
      <c r="I116" s="599" t="e">
        <f>(IF(E116&lt;&gt;0,$I$2,IF(H116&lt;&gt;0,$I$2,"")))</f>
        <v>#REF!</v>
      </c>
    </row>
    <row r="117" spans="1:9" ht="21.75" thickBot="1">
      <c r="A117" s="470">
        <v>2</v>
      </c>
      <c r="B117" s="520"/>
      <c r="C117" s="806" t="s">
        <v>502</v>
      </c>
      <c r="D117" s="807"/>
      <c r="E117" s="606"/>
      <c r="F117" s="606"/>
      <c r="G117" s="606"/>
      <c r="H117" s="519"/>
      <c r="I117" s="602">
        <v>1</v>
      </c>
    </row>
    <row r="118" spans="1:9" s="456" customFormat="1" ht="32.25" customHeight="1">
      <c r="A118" s="498">
        <v>145</v>
      </c>
      <c r="B118" s="457">
        <v>6000</v>
      </c>
      <c r="C118" s="844" t="s">
        <v>1262</v>
      </c>
      <c r="D118" s="829"/>
      <c r="E118" s="615" t="e">
        <f>#REF!</f>
        <v>#REF!</v>
      </c>
      <c r="F118" s="616" t="e">
        <f>#REF!</f>
        <v>#REF!</v>
      </c>
      <c r="G118" s="521" t="e">
        <f>#REF!</f>
        <v>#REF!</v>
      </c>
      <c r="H118" s="521" t="e">
        <f>#REF!</f>
        <v>#REF!</v>
      </c>
      <c r="I118" s="599" t="e">
        <f aca="true" t="shared" si="2" ref="I118:I126">(IF(E118&lt;&gt;0,$I$2,IF(H118&lt;&gt;0,$I$2,"")))</f>
        <v>#REF!</v>
      </c>
    </row>
    <row r="119" spans="1:9" s="456" customFormat="1" ht="21">
      <c r="A119" s="498">
        <v>160</v>
      </c>
      <c r="B119" s="457">
        <v>6100</v>
      </c>
      <c r="C119" s="782" t="s">
        <v>1263</v>
      </c>
      <c r="D119" s="783"/>
      <c r="E119" s="617" t="e">
        <f>#REF!</f>
        <v>#REF!</v>
      </c>
      <c r="F119" s="618" t="e">
        <f>#REF!</f>
        <v>#REF!</v>
      </c>
      <c r="G119" s="522" t="e">
        <f>#REF!</f>
        <v>#REF!</v>
      </c>
      <c r="H119" s="522" t="e">
        <f>#REF!</f>
        <v>#REF!</v>
      </c>
      <c r="I119" s="599" t="e">
        <f t="shared" si="2"/>
        <v>#REF!</v>
      </c>
    </row>
    <row r="120" spans="1:9" s="456" customFormat="1" ht="32.25" customHeight="1">
      <c r="A120" s="463">
        <v>185</v>
      </c>
      <c r="B120" s="457">
        <v>6200</v>
      </c>
      <c r="C120" s="820" t="s">
        <v>1264</v>
      </c>
      <c r="D120" s="845"/>
      <c r="E120" s="617" t="e">
        <f>#REF!</f>
        <v>#REF!</v>
      </c>
      <c r="F120" s="622" t="e">
        <f>#REF!</f>
        <v>#REF!</v>
      </c>
      <c r="G120" s="528" t="e">
        <f>#REF!</f>
        <v>#REF!</v>
      </c>
      <c r="H120" s="528" t="e">
        <f>#REF!</f>
        <v>#REF!</v>
      </c>
      <c r="I120" s="599" t="e">
        <f t="shared" si="2"/>
        <v>#REF!</v>
      </c>
    </row>
    <row r="121" spans="1:9" s="456" customFormat="1" ht="21.75" customHeight="1">
      <c r="A121" s="463">
        <v>200</v>
      </c>
      <c r="B121" s="457">
        <v>6300</v>
      </c>
      <c r="C121" s="808" t="s">
        <v>1265</v>
      </c>
      <c r="D121" s="809"/>
      <c r="E121" s="617" t="e">
        <f>#REF!</f>
        <v>#REF!</v>
      </c>
      <c r="F121" s="622" t="e">
        <f>#REF!</f>
        <v>#REF!</v>
      </c>
      <c r="G121" s="528" t="e">
        <f>#REF!</f>
        <v>#REF!</v>
      </c>
      <c r="H121" s="528" t="e">
        <f>#REF!</f>
        <v>#REF!</v>
      </c>
      <c r="I121" s="599" t="e">
        <f t="shared" si="2"/>
        <v>#REF!</v>
      </c>
    </row>
    <row r="122" spans="1:18" s="529" customFormat="1" ht="34.5" customHeight="1">
      <c r="A122" s="464">
        <v>210</v>
      </c>
      <c r="B122" s="457">
        <v>6400</v>
      </c>
      <c r="C122" s="832" t="s">
        <v>1266</v>
      </c>
      <c r="D122" s="833"/>
      <c r="E122" s="617" t="e">
        <f>#REF!</f>
        <v>#REF!</v>
      </c>
      <c r="F122" s="622" t="e">
        <f>#REF!</f>
        <v>#REF!</v>
      </c>
      <c r="G122" s="528" t="e">
        <f>#REF!</f>
        <v>#REF!</v>
      </c>
      <c r="H122" s="528" t="e">
        <f>#REF!</f>
        <v>#REF!</v>
      </c>
      <c r="I122" s="599" t="e">
        <f t="shared" si="2"/>
        <v>#REF!</v>
      </c>
      <c r="J122" s="467"/>
      <c r="K122" s="467"/>
      <c r="L122" s="467"/>
      <c r="M122" s="467"/>
      <c r="N122" s="467"/>
      <c r="O122" s="467"/>
      <c r="P122" s="467"/>
      <c r="Q122" s="467"/>
      <c r="R122" s="467"/>
    </row>
    <row r="123" spans="1:18" s="529" customFormat="1" ht="21">
      <c r="A123" s="530">
        <v>213</v>
      </c>
      <c r="B123" s="457">
        <v>6500</v>
      </c>
      <c r="C123" s="531" t="s">
        <v>139</v>
      </c>
      <c r="D123" s="621"/>
      <c r="E123" s="623" t="e">
        <f>#REF!</f>
        <v>#REF!</v>
      </c>
      <c r="F123" s="623" t="e">
        <f>#REF!</f>
        <v>#REF!</v>
      </c>
      <c r="G123" s="532" t="e">
        <f>#REF!</f>
        <v>#REF!</v>
      </c>
      <c r="H123" s="532" t="e">
        <f>#REF!</f>
        <v>#REF!</v>
      </c>
      <c r="I123" s="599" t="e">
        <f t="shared" si="2"/>
        <v>#REF!</v>
      </c>
      <c r="J123" s="467"/>
      <c r="K123" s="467"/>
      <c r="L123" s="467"/>
      <c r="M123" s="467"/>
      <c r="N123" s="467"/>
      <c r="O123" s="467"/>
      <c r="P123" s="467"/>
      <c r="Q123" s="467"/>
      <c r="R123" s="467"/>
    </row>
    <row r="124" spans="1:9" s="456" customFormat="1" ht="21.75" customHeight="1">
      <c r="A124" s="463">
        <v>215</v>
      </c>
      <c r="B124" s="457">
        <v>6600</v>
      </c>
      <c r="C124" s="808" t="s">
        <v>503</v>
      </c>
      <c r="D124" s="809"/>
      <c r="E124" s="617" t="e">
        <f>#REF!</f>
        <v>#REF!</v>
      </c>
      <c r="F124" s="618" t="e">
        <f>#REF!</f>
        <v>#REF!</v>
      </c>
      <c r="G124" s="522" t="e">
        <f>#REF!</f>
        <v>#REF!</v>
      </c>
      <c r="H124" s="522" t="e">
        <f>#REF!</f>
        <v>#REF!</v>
      </c>
      <c r="I124" s="599" t="e">
        <f t="shared" si="2"/>
        <v>#REF!</v>
      </c>
    </row>
    <row r="125" spans="1:9" s="456" customFormat="1" ht="21.75" customHeight="1">
      <c r="A125" s="463">
        <v>215</v>
      </c>
      <c r="B125" s="457">
        <v>6700</v>
      </c>
      <c r="C125" s="808" t="s">
        <v>1325</v>
      </c>
      <c r="D125" s="809"/>
      <c r="E125" s="617" t="e">
        <f>#REF!</f>
        <v>#REF!</v>
      </c>
      <c r="F125" s="618" t="e">
        <f>#REF!</f>
        <v>#REF!</v>
      </c>
      <c r="G125" s="522" t="e">
        <f>#REF!</f>
        <v>#REF!</v>
      </c>
      <c r="H125" s="522" t="e">
        <f>#REF!</f>
        <v>#REF!</v>
      </c>
      <c r="I125" s="599" t="e">
        <f t="shared" si="2"/>
        <v>#REF!</v>
      </c>
    </row>
    <row r="126" spans="1:9" s="456" customFormat="1" ht="22.5" customHeight="1" thickBot="1">
      <c r="A126" s="463">
        <v>230</v>
      </c>
      <c r="B126" s="457">
        <v>6900</v>
      </c>
      <c r="C126" s="834" t="s">
        <v>1267</v>
      </c>
      <c r="D126" s="835"/>
      <c r="E126" s="619" t="e">
        <f>#REF!</f>
        <v>#REF!</v>
      </c>
      <c r="F126" s="620" t="e">
        <f>#REF!</f>
        <v>#REF!</v>
      </c>
      <c r="G126" s="524" t="e">
        <f>#REF!</f>
        <v>#REF!</v>
      </c>
      <c r="H126" s="524" t="e">
        <f>#REF!</f>
        <v>#REF!</v>
      </c>
      <c r="I126" s="599" t="e">
        <f t="shared" si="2"/>
        <v>#REF!</v>
      </c>
    </row>
    <row r="127" spans="1:9" ht="21.75" thickBot="1">
      <c r="A127" s="470">
        <v>260</v>
      </c>
      <c r="B127" s="471"/>
      <c r="C127" s="826" t="s">
        <v>1562</v>
      </c>
      <c r="D127" s="827"/>
      <c r="E127" s="473" t="e">
        <f>#REF!</f>
        <v>#REF!</v>
      </c>
      <c r="F127" s="473" t="e">
        <f>#REF!</f>
        <v>#REF!</v>
      </c>
      <c r="G127" s="473" t="e">
        <f>#REF!</f>
        <v>#REF!</v>
      </c>
      <c r="H127" s="473" t="e">
        <f>#REF!</f>
        <v>#REF!</v>
      </c>
      <c r="I127" s="602">
        <v>1</v>
      </c>
    </row>
    <row r="128" spans="1:9" ht="54" customHeight="1" thickBot="1">
      <c r="A128" s="470">
        <v>261</v>
      </c>
      <c r="B128" s="525" t="s">
        <v>1031</v>
      </c>
      <c r="C128" s="838" t="s">
        <v>1563</v>
      </c>
      <c r="D128" s="839"/>
      <c r="E128" s="526"/>
      <c r="F128" s="605"/>
      <c r="G128" s="605"/>
      <c r="H128" s="527"/>
      <c r="I128" s="602">
        <v>1</v>
      </c>
    </row>
    <row r="129" spans="1:9" ht="21.75" thickBot="1">
      <c r="A129" s="470">
        <v>262</v>
      </c>
      <c r="B129" s="533"/>
      <c r="C129" s="806" t="s">
        <v>1564</v>
      </c>
      <c r="D129" s="807"/>
      <c r="E129" s="605"/>
      <c r="F129" s="605"/>
      <c r="G129" s="605"/>
      <c r="H129" s="527"/>
      <c r="I129" s="602">
        <v>1</v>
      </c>
    </row>
    <row r="130" spans="1:9" s="456" customFormat="1" ht="24" customHeight="1">
      <c r="A130" s="498">
        <v>265</v>
      </c>
      <c r="B130" s="457">
        <v>7400</v>
      </c>
      <c r="C130" s="836" t="s">
        <v>1565</v>
      </c>
      <c r="D130" s="837"/>
      <c r="E130" s="615" t="e">
        <f>#REF!</f>
        <v>#REF!</v>
      </c>
      <c r="F130" s="615" t="e">
        <f>#REF!</f>
        <v>#REF!</v>
      </c>
      <c r="G130" s="534" t="e">
        <f>#REF!</f>
        <v>#REF!</v>
      </c>
      <c r="H130" s="534" t="e">
        <f>#REF!</f>
        <v>#REF!</v>
      </c>
      <c r="I130" s="599" t="e">
        <f>(IF(E130&lt;&gt;0,$I$2,IF(H130&lt;&gt;0,$I$2,"")))</f>
        <v>#REF!</v>
      </c>
    </row>
    <row r="131" spans="1:9" s="456" customFormat="1" ht="21">
      <c r="A131" s="498">
        <v>275</v>
      </c>
      <c r="B131" s="457">
        <v>7500</v>
      </c>
      <c r="C131" s="821" t="s">
        <v>140</v>
      </c>
      <c r="D131" s="822"/>
      <c r="E131" s="617" t="e">
        <f>#REF!</f>
        <v>#REF!</v>
      </c>
      <c r="F131" s="617" t="e">
        <f>#REF!</f>
        <v>#REF!</v>
      </c>
      <c r="G131" s="535" t="e">
        <f>#REF!</f>
        <v>#REF!</v>
      </c>
      <c r="H131" s="535" t="e">
        <f>#REF!</f>
        <v>#REF!</v>
      </c>
      <c r="I131" s="599" t="e">
        <f>(IF(E131&lt;&gt;0,$I$2,IF(H131&lt;&gt;0,$I$2,"")))</f>
        <v>#REF!</v>
      </c>
    </row>
    <row r="132" spans="1:9" s="456" customFormat="1" ht="30" customHeight="1">
      <c r="A132" s="463">
        <v>285</v>
      </c>
      <c r="B132" s="457">
        <v>7600</v>
      </c>
      <c r="C132" s="804" t="s">
        <v>1268</v>
      </c>
      <c r="D132" s="842"/>
      <c r="E132" s="617" t="e">
        <f>#REF!</f>
        <v>#REF!</v>
      </c>
      <c r="F132" s="617" t="e">
        <f>#REF!</f>
        <v>#REF!</v>
      </c>
      <c r="G132" s="535" t="e">
        <f>#REF!</f>
        <v>#REF!</v>
      </c>
      <c r="H132" s="535" t="e">
        <f>#REF!</f>
        <v>#REF!</v>
      </c>
      <c r="I132" s="599" t="e">
        <f>(IF(E132&lt;&gt;0,$I$2,IF(H132&lt;&gt;0,$I$2,"")))</f>
        <v>#REF!</v>
      </c>
    </row>
    <row r="133" spans="1:9" s="456" customFormat="1" ht="24" customHeight="1">
      <c r="A133" s="463">
        <v>295</v>
      </c>
      <c r="B133" s="457">
        <v>7700</v>
      </c>
      <c r="C133" s="804" t="s">
        <v>1269</v>
      </c>
      <c r="D133" s="805"/>
      <c r="E133" s="617" t="e">
        <f>#REF!</f>
        <v>#REF!</v>
      </c>
      <c r="F133" s="617" t="e">
        <f>#REF!</f>
        <v>#REF!</v>
      </c>
      <c r="G133" s="535" t="e">
        <f>#REF!</f>
        <v>#REF!</v>
      </c>
      <c r="H133" s="535" t="e">
        <f>#REF!</f>
        <v>#REF!</v>
      </c>
      <c r="I133" s="599" t="e">
        <f>(IF(E133&lt;&gt;0,$I$2,IF(H133&lt;&gt;0,$I$2,"")))</f>
        <v>#REF!</v>
      </c>
    </row>
    <row r="134" spans="1:9" s="502" customFormat="1" ht="39.75" customHeight="1" thickBot="1">
      <c r="A134" s="463">
        <v>305</v>
      </c>
      <c r="B134" s="501">
        <v>7800</v>
      </c>
      <c r="C134" s="830" t="s">
        <v>8</v>
      </c>
      <c r="D134" s="831"/>
      <c r="E134" s="617" t="e">
        <f>#REF!</f>
        <v>#REF!</v>
      </c>
      <c r="F134" s="617" t="e">
        <f>#REF!</f>
        <v>#REF!</v>
      </c>
      <c r="G134" s="535" t="e">
        <f>#REF!</f>
        <v>#REF!</v>
      </c>
      <c r="H134" s="535" t="e">
        <f>#REF!</f>
        <v>#REF!</v>
      </c>
      <c r="I134" s="599" t="e">
        <f>(IF(E134&lt;&gt;0,$I$2,IF(H134&lt;&gt;0,$I$2,"")))</f>
        <v>#REF!</v>
      </c>
    </row>
    <row r="135" spans="1:9" ht="21.75" thickBot="1">
      <c r="A135" s="508">
        <v>315</v>
      </c>
      <c r="B135" s="471"/>
      <c r="C135" s="826" t="s">
        <v>1566</v>
      </c>
      <c r="D135" s="827"/>
      <c r="E135" s="473" t="e">
        <f>#REF!</f>
        <v>#REF!</v>
      </c>
      <c r="F135" s="473" t="e">
        <f>#REF!</f>
        <v>#REF!</v>
      </c>
      <c r="G135" s="473" t="e">
        <f>#REF!</f>
        <v>#REF!</v>
      </c>
      <c r="H135" s="473" t="e">
        <f>#REF!</f>
        <v>#REF!</v>
      </c>
      <c r="I135" s="602">
        <v>1</v>
      </c>
    </row>
    <row r="136" spans="1:9" ht="15" customHeight="1">
      <c r="A136" s="508"/>
      <c r="B136" s="536"/>
      <c r="C136" s="536"/>
      <c r="D136" s="481"/>
      <c r="I136" s="602">
        <v>1</v>
      </c>
    </row>
    <row r="137" spans="1:9" ht="21">
      <c r="A137" s="508"/>
      <c r="E137" s="479"/>
      <c r="F137" s="479"/>
      <c r="I137" s="602">
        <v>1</v>
      </c>
    </row>
    <row r="138" spans="1:9" ht="21">
      <c r="A138" s="508"/>
      <c r="C138" s="431"/>
      <c r="D138" s="432"/>
      <c r="E138" s="479"/>
      <c r="F138" s="479"/>
      <c r="I138" s="602">
        <v>1</v>
      </c>
    </row>
    <row r="139" spans="1:9" ht="42" customHeight="1">
      <c r="A139" s="508"/>
      <c r="B139" s="818" t="e">
        <f>$B$7</f>
        <v>#REF!</v>
      </c>
      <c r="C139" s="819"/>
      <c r="D139" s="819"/>
      <c r="E139" s="479"/>
      <c r="F139" s="479"/>
      <c r="I139" s="602">
        <v>1</v>
      </c>
    </row>
    <row r="140" spans="1:9" ht="21">
      <c r="A140" s="508"/>
      <c r="C140" s="431"/>
      <c r="D140" s="432"/>
      <c r="E140" s="480" t="s">
        <v>1117</v>
      </c>
      <c r="F140" s="480" t="s">
        <v>1171</v>
      </c>
      <c r="I140" s="602">
        <v>1</v>
      </c>
    </row>
    <row r="141" spans="1:9" ht="38.25" customHeight="1" thickBot="1">
      <c r="A141" s="508"/>
      <c r="B141" s="812" t="e">
        <f>$B$9</f>
        <v>#REF!</v>
      </c>
      <c r="C141" s="813"/>
      <c r="D141" s="813"/>
      <c r="E141" s="482" t="e">
        <f>$E$9</f>
        <v>#REF!</v>
      </c>
      <c r="F141" s="483" t="e">
        <f>$F$9</f>
        <v>#REF!</v>
      </c>
      <c r="I141" s="602">
        <v>1</v>
      </c>
    </row>
    <row r="142" spans="1:9" ht="21.75" thickBot="1">
      <c r="A142" s="508"/>
      <c r="B142" s="436" t="e">
        <f>$B$10</f>
        <v>#REF!</v>
      </c>
      <c r="E142" s="479"/>
      <c r="F142" s="484" t="e">
        <f>$F$10</f>
        <v>#REF!</v>
      </c>
      <c r="I142" s="602">
        <v>1</v>
      </c>
    </row>
    <row r="143" spans="1:9" ht="21.75" thickBot="1">
      <c r="A143" s="508"/>
      <c r="B143" s="436"/>
      <c r="E143" s="485"/>
      <c r="F143" s="479"/>
      <c r="I143" s="602">
        <v>1</v>
      </c>
    </row>
    <row r="144" spans="1:9" ht="39.75" customHeight="1" thickBot="1" thickTop="1">
      <c r="A144" s="508"/>
      <c r="B144" s="812" t="e">
        <f>$B$12</f>
        <v>#REF!</v>
      </c>
      <c r="C144" s="813"/>
      <c r="D144" s="813"/>
      <c r="E144" s="479" t="s">
        <v>1118</v>
      </c>
      <c r="F144" s="486" t="e">
        <f>$F$12</f>
        <v>#REF!</v>
      </c>
      <c r="I144" s="602">
        <v>1</v>
      </c>
    </row>
    <row r="145" spans="1:9" ht="21.75" thickTop="1">
      <c r="A145" s="508"/>
      <c r="B145" s="436" t="e">
        <f>$B$13</f>
        <v>#REF!</v>
      </c>
      <c r="E145" s="485" t="s">
        <v>1119</v>
      </c>
      <c r="F145" s="479"/>
      <c r="I145" s="602">
        <v>1</v>
      </c>
    </row>
    <row r="146" spans="1:9" ht="21">
      <c r="A146" s="508"/>
      <c r="B146" s="436"/>
      <c r="E146" s="479"/>
      <c r="F146" s="479"/>
      <c r="I146" s="602">
        <v>1</v>
      </c>
    </row>
    <row r="147" spans="1:9" ht="21.75" thickBot="1">
      <c r="A147" s="508"/>
      <c r="C147" s="431"/>
      <c r="D147" s="432"/>
      <c r="E147" s="479"/>
      <c r="F147" s="485" t="s">
        <v>1120</v>
      </c>
      <c r="I147" s="602">
        <v>1</v>
      </c>
    </row>
    <row r="148" spans="1:9" ht="21.75" thickBot="1">
      <c r="A148" s="508"/>
      <c r="B148" s="537"/>
      <c r="C148" s="538"/>
      <c r="D148" s="539" t="s">
        <v>141</v>
      </c>
      <c r="E148" s="540" t="s">
        <v>1326</v>
      </c>
      <c r="F148" s="541" t="s">
        <v>1123</v>
      </c>
      <c r="G148" s="541" t="s">
        <v>1123</v>
      </c>
      <c r="H148" s="541" t="s">
        <v>1123</v>
      </c>
      <c r="I148" s="602">
        <v>1</v>
      </c>
    </row>
    <row r="149" spans="1:9" ht="38.25" thickBot="1">
      <c r="A149" s="508"/>
      <c r="B149" s="542"/>
      <c r="C149" s="542"/>
      <c r="D149" s="543" t="s">
        <v>1567</v>
      </c>
      <c r="E149" s="541" t="e">
        <f>+E20</f>
        <v>#REF!</v>
      </c>
      <c r="F149" s="595" t="s">
        <v>169</v>
      </c>
      <c r="G149" s="595" t="s">
        <v>170</v>
      </c>
      <c r="H149" s="269" t="s">
        <v>1327</v>
      </c>
      <c r="I149" s="602">
        <v>1</v>
      </c>
    </row>
    <row r="150" spans="1:9" ht="21.75" thickBot="1">
      <c r="A150" s="508"/>
      <c r="B150" s="544"/>
      <c r="C150" s="545"/>
      <c r="D150" s="546" t="s">
        <v>1568</v>
      </c>
      <c r="E150" s="547"/>
      <c r="F150" s="547"/>
      <c r="G150" s="547"/>
      <c r="H150" s="547"/>
      <c r="I150" s="602">
        <v>1</v>
      </c>
    </row>
    <row r="151" spans="1:9" ht="21.75" thickBot="1">
      <c r="A151" s="508"/>
      <c r="B151" s="548"/>
      <c r="C151" s="549"/>
      <c r="D151" s="550"/>
      <c r="E151" s="551" t="e">
        <f>+E49-E96+E127+E135</f>
        <v>#REF!</v>
      </c>
      <c r="F151" s="551" t="e">
        <f>+F49-F96+F127+F135</f>
        <v>#REF!</v>
      </c>
      <c r="G151" s="551" t="e">
        <f>+G49-G96+G127+G135</f>
        <v>#REF!</v>
      </c>
      <c r="H151" s="551" t="e">
        <f>+H49-H96+H127+H135</f>
        <v>#REF!</v>
      </c>
      <c r="I151" s="602">
        <v>1</v>
      </c>
    </row>
    <row r="152" spans="1:9" ht="21">
      <c r="A152" s="508"/>
      <c r="B152" s="431"/>
      <c r="C152" s="552"/>
      <c r="D152" s="553"/>
      <c r="E152" s="554"/>
      <c r="F152" s="554"/>
      <c r="I152" s="602">
        <v>1</v>
      </c>
    </row>
    <row r="153" spans="1:9" ht="21">
      <c r="A153" s="508"/>
      <c r="E153" s="479"/>
      <c r="F153" s="479"/>
      <c r="I153" s="602">
        <v>1</v>
      </c>
    </row>
    <row r="154" spans="1:9" ht="21">
      <c r="A154" s="508"/>
      <c r="C154" s="431"/>
      <c r="D154" s="432"/>
      <c r="E154" s="479"/>
      <c r="F154" s="479"/>
      <c r="I154" s="602">
        <v>1</v>
      </c>
    </row>
    <row r="155" spans="1:9" ht="44.25" customHeight="1">
      <c r="A155" s="508"/>
      <c r="B155" s="818" t="e">
        <f>$B$7</f>
        <v>#REF!</v>
      </c>
      <c r="C155" s="819"/>
      <c r="D155" s="819"/>
      <c r="E155" s="479"/>
      <c r="F155" s="479"/>
      <c r="I155" s="602">
        <v>1</v>
      </c>
    </row>
    <row r="156" spans="1:9" ht="21">
      <c r="A156" s="508"/>
      <c r="C156" s="431"/>
      <c r="D156" s="432"/>
      <c r="E156" s="480" t="s">
        <v>1117</v>
      </c>
      <c r="F156" s="480" t="s">
        <v>1171</v>
      </c>
      <c r="I156" s="602">
        <v>1</v>
      </c>
    </row>
    <row r="157" spans="1:9" ht="38.25" customHeight="1" thickBot="1">
      <c r="A157" s="508"/>
      <c r="B157" s="812" t="e">
        <f>$B$9</f>
        <v>#REF!</v>
      </c>
      <c r="C157" s="813"/>
      <c r="D157" s="813"/>
      <c r="E157" s="482" t="e">
        <f>$E$9</f>
        <v>#REF!</v>
      </c>
      <c r="F157" s="483" t="e">
        <f>$F$9</f>
        <v>#REF!</v>
      </c>
      <c r="I157" s="602">
        <v>1</v>
      </c>
    </row>
    <row r="158" spans="1:9" ht="21.75" thickBot="1">
      <c r="A158" s="508"/>
      <c r="B158" s="436" t="e">
        <f>$B$10</f>
        <v>#REF!</v>
      </c>
      <c r="E158" s="479"/>
      <c r="F158" s="484" t="e">
        <f>$F$10</f>
        <v>#REF!</v>
      </c>
      <c r="I158" s="602">
        <v>1</v>
      </c>
    </row>
    <row r="159" spans="1:9" ht="21.75" thickBot="1">
      <c r="A159" s="508"/>
      <c r="B159" s="436"/>
      <c r="E159" s="485"/>
      <c r="F159" s="479"/>
      <c r="I159" s="602">
        <v>1</v>
      </c>
    </row>
    <row r="160" spans="1:9" ht="38.25" customHeight="1" thickBot="1" thickTop="1">
      <c r="A160" s="508"/>
      <c r="B160" s="812" t="e">
        <f>$B$12</f>
        <v>#REF!</v>
      </c>
      <c r="C160" s="813"/>
      <c r="D160" s="813"/>
      <c r="E160" s="479" t="s">
        <v>1118</v>
      </c>
      <c r="F160" s="486" t="e">
        <f>$F$12</f>
        <v>#REF!</v>
      </c>
      <c r="I160" s="602">
        <v>1</v>
      </c>
    </row>
    <row r="161" spans="1:9" ht="21.75" thickTop="1">
      <c r="A161" s="508"/>
      <c r="B161" s="436" t="e">
        <f>$B$13</f>
        <v>#REF!</v>
      </c>
      <c r="E161" s="485" t="s">
        <v>1119</v>
      </c>
      <c r="F161" s="479"/>
      <c r="I161" s="602">
        <v>1</v>
      </c>
    </row>
    <row r="162" spans="1:9" ht="21">
      <c r="A162" s="508"/>
      <c r="B162" s="436"/>
      <c r="E162" s="479"/>
      <c r="F162" s="479"/>
      <c r="I162" s="602">
        <v>1</v>
      </c>
    </row>
    <row r="163" spans="1:9" ht="21.75" thickBot="1">
      <c r="A163" s="508"/>
      <c r="C163" s="431"/>
      <c r="D163" s="432"/>
      <c r="E163" s="479"/>
      <c r="F163" s="485" t="s">
        <v>1120</v>
      </c>
      <c r="I163" s="602">
        <v>1</v>
      </c>
    </row>
    <row r="164" spans="1:9" ht="21.75" thickBot="1">
      <c r="A164" s="508"/>
      <c r="B164" s="555"/>
      <c r="C164" s="556"/>
      <c r="D164" s="557"/>
      <c r="E164" s="488"/>
      <c r="F164" s="488"/>
      <c r="G164" s="488"/>
      <c r="H164" s="488"/>
      <c r="I164" s="602">
        <v>1</v>
      </c>
    </row>
    <row r="165" spans="1:9" ht="38.25" thickBot="1">
      <c r="A165" s="508"/>
      <c r="B165" s="525" t="s">
        <v>1031</v>
      </c>
      <c r="C165" s="558"/>
      <c r="D165" s="490" t="s">
        <v>1569</v>
      </c>
      <c r="E165" s="515" t="s">
        <v>1122</v>
      </c>
      <c r="F165" s="515" t="s">
        <v>1123</v>
      </c>
      <c r="G165" s="515" t="s">
        <v>1123</v>
      </c>
      <c r="H165" s="515" t="s">
        <v>1123</v>
      </c>
      <c r="I165" s="602">
        <v>1</v>
      </c>
    </row>
    <row r="166" spans="1:9" ht="32.25" thickBot="1">
      <c r="A166" s="508"/>
      <c r="B166" s="559"/>
      <c r="C166" s="513"/>
      <c r="D166" s="448" t="s">
        <v>137</v>
      </c>
      <c r="E166" s="491" t="e">
        <f>+E20</f>
        <v>#REF!</v>
      </c>
      <c r="F166" s="595" t="s">
        <v>169</v>
      </c>
      <c r="G166" s="607" t="s">
        <v>170</v>
      </c>
      <c r="H166" s="608" t="s">
        <v>1327</v>
      </c>
      <c r="I166" s="602">
        <v>1</v>
      </c>
    </row>
    <row r="167" spans="1:9" ht="21.75" thickBot="1">
      <c r="A167" s="508">
        <v>1</v>
      </c>
      <c r="B167" s="560"/>
      <c r="C167" s="561"/>
      <c r="D167" s="562" t="s">
        <v>1570</v>
      </c>
      <c r="E167" s="560"/>
      <c r="F167" s="561"/>
      <c r="I167" s="602">
        <v>1</v>
      </c>
    </row>
    <row r="168" spans="1:9" s="456" customFormat="1" ht="18.75" customHeight="1">
      <c r="A168" s="463">
        <v>5</v>
      </c>
      <c r="B168" s="454">
        <v>7000</v>
      </c>
      <c r="C168" s="828" t="s">
        <v>1571</v>
      </c>
      <c r="D168" s="829"/>
      <c r="E168" s="615" t="e">
        <f>#REF!</f>
        <v>#REF!</v>
      </c>
      <c r="F168" s="616" t="e">
        <f>#REF!</f>
        <v>#REF!</v>
      </c>
      <c r="G168" s="521" t="e">
        <f>#REF!</f>
        <v>#REF!</v>
      </c>
      <c r="H168" s="521" t="e">
        <f>#REF!</f>
        <v>#REF!</v>
      </c>
      <c r="I168" s="599" t="e">
        <f aca="true" t="shared" si="3" ref="I168:I188">(IF(E168&lt;&gt;0,$I$2,IF(H168&lt;&gt;0,$I$2,"")))</f>
        <v>#REF!</v>
      </c>
    </row>
    <row r="169" spans="1:9" s="456" customFormat="1" ht="21">
      <c r="A169" s="463">
        <v>30</v>
      </c>
      <c r="B169" s="457">
        <v>7100</v>
      </c>
      <c r="C169" s="810" t="s">
        <v>1572</v>
      </c>
      <c r="D169" s="811"/>
      <c r="E169" s="617" t="e">
        <f>#REF!</f>
        <v>#REF!</v>
      </c>
      <c r="F169" s="618" t="e">
        <f>#REF!</f>
        <v>#REF!</v>
      </c>
      <c r="G169" s="522" t="e">
        <f>#REF!</f>
        <v>#REF!</v>
      </c>
      <c r="H169" s="522" t="e">
        <f>#REF!</f>
        <v>#REF!</v>
      </c>
      <c r="I169" s="599" t="e">
        <f t="shared" si="3"/>
        <v>#REF!</v>
      </c>
    </row>
    <row r="170" spans="1:9" s="456" customFormat="1" ht="21">
      <c r="A170" s="463">
        <v>45</v>
      </c>
      <c r="B170" s="457">
        <v>7200</v>
      </c>
      <c r="C170" s="810" t="s">
        <v>1573</v>
      </c>
      <c r="D170" s="811"/>
      <c r="E170" s="617" t="e">
        <f>#REF!</f>
        <v>#REF!</v>
      </c>
      <c r="F170" s="618" t="e">
        <f>#REF!</f>
        <v>#REF!</v>
      </c>
      <c r="G170" s="522" t="e">
        <f>#REF!</f>
        <v>#REF!</v>
      </c>
      <c r="H170" s="522" t="e">
        <f>#REF!</f>
        <v>#REF!</v>
      </c>
      <c r="I170" s="599" t="e">
        <f t="shared" si="3"/>
        <v>#REF!</v>
      </c>
    </row>
    <row r="171" spans="1:9" s="456" customFormat="1" ht="33" customHeight="1">
      <c r="A171" s="463">
        <v>60</v>
      </c>
      <c r="B171" s="457">
        <v>7300</v>
      </c>
      <c r="C171" s="823" t="s">
        <v>1574</v>
      </c>
      <c r="D171" s="809"/>
      <c r="E171" s="617" t="e">
        <f>#REF!</f>
        <v>#REF!</v>
      </c>
      <c r="F171" s="618" t="e">
        <f>#REF!</f>
        <v>#REF!</v>
      </c>
      <c r="G171" s="522" t="e">
        <f>#REF!</f>
        <v>#REF!</v>
      </c>
      <c r="H171" s="522" t="e">
        <f>#REF!</f>
        <v>#REF!</v>
      </c>
      <c r="I171" s="599" t="e">
        <f t="shared" si="3"/>
        <v>#REF!</v>
      </c>
    </row>
    <row r="172" spans="1:63" s="529" customFormat="1" ht="33.75" customHeight="1">
      <c r="A172" s="464">
        <v>110</v>
      </c>
      <c r="B172" s="457">
        <v>7900</v>
      </c>
      <c r="C172" s="824" t="s">
        <v>1575</v>
      </c>
      <c r="D172" s="825"/>
      <c r="E172" s="623" t="e">
        <f>#REF!</f>
        <v>#REF!</v>
      </c>
      <c r="F172" s="625" t="e">
        <f>#REF!</f>
        <v>#REF!</v>
      </c>
      <c r="G172" s="563" t="e">
        <f>#REF!</f>
        <v>#REF!</v>
      </c>
      <c r="H172" s="563" t="e">
        <f>#REF!</f>
        <v>#REF!</v>
      </c>
      <c r="I172" s="599" t="e">
        <f t="shared" si="3"/>
        <v>#REF!</v>
      </c>
      <c r="J172" s="466"/>
      <c r="K172" s="564"/>
      <c r="L172" s="564"/>
      <c r="M172" s="565"/>
      <c r="N172" s="564"/>
      <c r="O172" s="564"/>
      <c r="P172" s="466"/>
      <c r="Q172" s="564"/>
      <c r="R172" s="564"/>
      <c r="S172" s="565"/>
      <c r="T172" s="564"/>
      <c r="U172" s="564"/>
      <c r="V172" s="565"/>
      <c r="W172" s="564"/>
      <c r="X172" s="564"/>
      <c r="Y172" s="565"/>
      <c r="Z172" s="564"/>
      <c r="AA172" s="564"/>
      <c r="AB172" s="565"/>
      <c r="AC172" s="564"/>
      <c r="AD172" s="564"/>
      <c r="AE172" s="466"/>
      <c r="AF172" s="564"/>
      <c r="AG172" s="564"/>
      <c r="AH172" s="565"/>
      <c r="AI172" s="564"/>
      <c r="AJ172" s="564"/>
      <c r="AK172" s="565"/>
      <c r="AL172" s="566"/>
      <c r="AM172" s="566"/>
      <c r="AN172" s="567"/>
      <c r="AO172" s="566"/>
      <c r="AP172" s="566"/>
      <c r="AQ172" s="567"/>
      <c r="AR172" s="566"/>
      <c r="AS172" s="566"/>
      <c r="AT172" s="568"/>
      <c r="AU172" s="566"/>
      <c r="AV172" s="566"/>
      <c r="AW172" s="567"/>
      <c r="AX172" s="566"/>
      <c r="AY172" s="566"/>
      <c r="AZ172" s="567"/>
      <c r="BA172" s="566"/>
      <c r="BB172" s="567"/>
      <c r="BC172" s="568"/>
      <c r="BD172" s="567"/>
      <c r="BE172" s="567"/>
      <c r="BF172" s="566"/>
      <c r="BG172" s="566"/>
      <c r="BH172" s="567"/>
      <c r="BI172" s="566"/>
      <c r="BK172" s="566"/>
    </row>
    <row r="173" spans="1:9" s="456" customFormat="1" ht="21">
      <c r="A173" s="463">
        <v>125</v>
      </c>
      <c r="B173" s="457">
        <v>8000</v>
      </c>
      <c r="C173" s="782" t="s">
        <v>142</v>
      </c>
      <c r="D173" s="783"/>
      <c r="E173" s="617" t="e">
        <f>#REF!</f>
        <v>#REF!</v>
      </c>
      <c r="F173" s="618" t="e">
        <f>#REF!</f>
        <v>#REF!</v>
      </c>
      <c r="G173" s="522" t="e">
        <f>#REF!</f>
        <v>#REF!</v>
      </c>
      <c r="H173" s="522" t="e">
        <f>#REF!</f>
        <v>#REF!</v>
      </c>
      <c r="I173" s="599" t="e">
        <f t="shared" si="3"/>
        <v>#REF!</v>
      </c>
    </row>
    <row r="174" spans="1:9" s="456" customFormat="1" ht="33" customHeight="1">
      <c r="A174" s="463">
        <v>220</v>
      </c>
      <c r="B174" s="457">
        <v>8100</v>
      </c>
      <c r="C174" s="804" t="s">
        <v>143</v>
      </c>
      <c r="D174" s="805"/>
      <c r="E174" s="617" t="e">
        <f>#REF!</f>
        <v>#REF!</v>
      </c>
      <c r="F174" s="618" t="e">
        <f>#REF!</f>
        <v>#REF!</v>
      </c>
      <c r="G174" s="522" t="e">
        <f>#REF!</f>
        <v>#REF!</v>
      </c>
      <c r="H174" s="522" t="e">
        <f>#REF!</f>
        <v>#REF!</v>
      </c>
      <c r="I174" s="599" t="e">
        <f t="shared" si="3"/>
        <v>#REF!</v>
      </c>
    </row>
    <row r="175" spans="1:9" s="456" customFormat="1" ht="23.25" customHeight="1">
      <c r="A175" s="463">
        <v>245</v>
      </c>
      <c r="B175" s="457">
        <v>8200</v>
      </c>
      <c r="C175" s="804" t="s">
        <v>575</v>
      </c>
      <c r="D175" s="805"/>
      <c r="E175" s="623" t="e">
        <f>#REF!</f>
        <v>#REF!</v>
      </c>
      <c r="F175" s="623" t="e">
        <f>#REF!</f>
        <v>#REF!</v>
      </c>
      <c r="G175" s="532" t="e">
        <f>#REF!</f>
        <v>#REF!</v>
      </c>
      <c r="H175" s="532" t="e">
        <f>#REF!</f>
        <v>#REF!</v>
      </c>
      <c r="I175" s="599" t="e">
        <f t="shared" si="3"/>
        <v>#REF!</v>
      </c>
    </row>
    <row r="176" spans="1:9" s="456" customFormat="1" ht="21">
      <c r="A176" s="463">
        <v>255</v>
      </c>
      <c r="B176" s="457">
        <v>8300</v>
      </c>
      <c r="C176" s="821" t="s">
        <v>144</v>
      </c>
      <c r="D176" s="822"/>
      <c r="E176" s="617" t="e">
        <f>#REF!</f>
        <v>#REF!</v>
      </c>
      <c r="F176" s="618" t="e">
        <f>#REF!</f>
        <v>#REF!</v>
      </c>
      <c r="G176" s="522" t="e">
        <f>#REF!</f>
        <v>#REF!</v>
      </c>
      <c r="H176" s="522" t="e">
        <f>#REF!</f>
        <v>#REF!</v>
      </c>
      <c r="I176" s="599" t="e">
        <f t="shared" si="3"/>
        <v>#REF!</v>
      </c>
    </row>
    <row r="177" spans="1:9" s="456" customFormat="1" ht="21">
      <c r="A177" s="463">
        <v>295</v>
      </c>
      <c r="B177" s="457">
        <v>8500</v>
      </c>
      <c r="C177" s="782" t="s">
        <v>576</v>
      </c>
      <c r="D177" s="783"/>
      <c r="E177" s="617" t="e">
        <f>#REF!</f>
        <v>#REF!</v>
      </c>
      <c r="F177" s="618" t="e">
        <f>#REF!</f>
        <v>#REF!</v>
      </c>
      <c r="G177" s="522" t="e">
        <f>#REF!</f>
        <v>#REF!</v>
      </c>
      <c r="H177" s="522" t="e">
        <f>#REF!</f>
        <v>#REF!</v>
      </c>
      <c r="I177" s="599" t="e">
        <f t="shared" si="3"/>
        <v>#REF!</v>
      </c>
    </row>
    <row r="178" spans="1:9" s="456" customFormat="1" ht="21">
      <c r="A178" s="463">
        <v>315</v>
      </c>
      <c r="B178" s="457">
        <v>8600</v>
      </c>
      <c r="C178" s="782" t="s">
        <v>577</v>
      </c>
      <c r="D178" s="783"/>
      <c r="E178" s="617" t="e">
        <f>#REF!</f>
        <v>#REF!</v>
      </c>
      <c r="F178" s="618" t="e">
        <f>#REF!</f>
        <v>#REF!</v>
      </c>
      <c r="G178" s="522" t="e">
        <f>#REF!</f>
        <v>#REF!</v>
      </c>
      <c r="H178" s="522" t="e">
        <f>#REF!</f>
        <v>#REF!</v>
      </c>
      <c r="I178" s="599" t="e">
        <f t="shared" si="3"/>
        <v>#REF!</v>
      </c>
    </row>
    <row r="179" spans="1:9" s="456" customFormat="1" ht="30" customHeight="1">
      <c r="A179" s="463">
        <v>355</v>
      </c>
      <c r="B179" s="457">
        <v>8700</v>
      </c>
      <c r="C179" s="804" t="s">
        <v>1340</v>
      </c>
      <c r="D179" s="805"/>
      <c r="E179" s="617" t="e">
        <f>#REF!</f>
        <v>#REF!</v>
      </c>
      <c r="F179" s="618" t="e">
        <f>#REF!</f>
        <v>#REF!</v>
      </c>
      <c r="G179" s="522" t="e">
        <f>#REF!</f>
        <v>#REF!</v>
      </c>
      <c r="H179" s="522" t="e">
        <f>#REF!</f>
        <v>#REF!</v>
      </c>
      <c r="I179" s="599" t="e">
        <f>(IF(E179&lt;&gt;0,$I$2,IF(H179&lt;&gt;0,$I$2,"")))</f>
        <v>#REF!</v>
      </c>
    </row>
    <row r="180" spans="1:9" s="456" customFormat="1" ht="30" customHeight="1">
      <c r="A180" s="463">
        <v>355</v>
      </c>
      <c r="B180" s="457">
        <v>8800</v>
      </c>
      <c r="C180" s="804" t="s">
        <v>1587</v>
      </c>
      <c r="D180" s="805"/>
      <c r="E180" s="617" t="e">
        <f>#REF!</f>
        <v>#REF!</v>
      </c>
      <c r="F180" s="618" t="e">
        <f>#REF!</f>
        <v>#REF!</v>
      </c>
      <c r="G180" s="522" t="e">
        <f>#REF!</f>
        <v>#REF!</v>
      </c>
      <c r="H180" s="522" t="e">
        <f>#REF!</f>
        <v>#REF!</v>
      </c>
      <c r="I180" s="599" t="e">
        <f t="shared" si="3"/>
        <v>#REF!</v>
      </c>
    </row>
    <row r="181" spans="1:9" s="456" customFormat="1" ht="33.75" customHeight="1">
      <c r="A181" s="463">
        <v>375</v>
      </c>
      <c r="B181" s="457">
        <v>8900</v>
      </c>
      <c r="C181" s="808" t="s">
        <v>213</v>
      </c>
      <c r="D181" s="809"/>
      <c r="E181" s="617" t="e">
        <f>#REF!</f>
        <v>#REF!</v>
      </c>
      <c r="F181" s="618" t="e">
        <f>#REF!</f>
        <v>#REF!</v>
      </c>
      <c r="G181" s="522" t="e">
        <f>#REF!</f>
        <v>#REF!</v>
      </c>
      <c r="H181" s="522" t="e">
        <f>#REF!</f>
        <v>#REF!</v>
      </c>
      <c r="I181" s="599" t="e">
        <f t="shared" si="3"/>
        <v>#REF!</v>
      </c>
    </row>
    <row r="182" spans="1:9" s="456" customFormat="1" ht="21">
      <c r="A182" s="463">
        <v>395</v>
      </c>
      <c r="B182" s="457">
        <v>9000</v>
      </c>
      <c r="C182" s="782" t="s">
        <v>581</v>
      </c>
      <c r="D182" s="783"/>
      <c r="E182" s="623" t="e">
        <f>#REF!</f>
        <v>#REF!</v>
      </c>
      <c r="F182" s="623" t="e">
        <f>#REF!</f>
        <v>#REF!</v>
      </c>
      <c r="G182" s="532" t="e">
        <f>#REF!</f>
        <v>#REF!</v>
      </c>
      <c r="H182" s="532" t="e">
        <f>#REF!</f>
        <v>#REF!</v>
      </c>
      <c r="I182" s="599" t="e">
        <f t="shared" si="3"/>
        <v>#REF!</v>
      </c>
    </row>
    <row r="183" spans="1:9" s="456" customFormat="1" ht="33" customHeight="1">
      <c r="A183" s="463">
        <v>405</v>
      </c>
      <c r="B183" s="457">
        <v>9100</v>
      </c>
      <c r="C183" s="808" t="s">
        <v>1588</v>
      </c>
      <c r="D183" s="820"/>
      <c r="E183" s="617" t="e">
        <f>#REF!</f>
        <v>#REF!</v>
      </c>
      <c r="F183" s="618" t="e">
        <f>#REF!</f>
        <v>#REF!</v>
      </c>
      <c r="G183" s="522" t="e">
        <f>#REF!</f>
        <v>#REF!</v>
      </c>
      <c r="H183" s="522" t="e">
        <f>#REF!</f>
        <v>#REF!</v>
      </c>
      <c r="I183" s="599" t="e">
        <f t="shared" si="3"/>
        <v>#REF!</v>
      </c>
    </row>
    <row r="184" spans="1:9" s="456" customFormat="1" ht="31.5" customHeight="1">
      <c r="A184" s="463">
        <v>430</v>
      </c>
      <c r="B184" s="457">
        <v>9200</v>
      </c>
      <c r="C184" s="784" t="s">
        <v>145</v>
      </c>
      <c r="D184" s="805"/>
      <c r="E184" s="617" t="e">
        <f>#REF!</f>
        <v>#REF!</v>
      </c>
      <c r="F184" s="618" t="e">
        <f>#REF!</f>
        <v>#REF!</v>
      </c>
      <c r="G184" s="522" t="e">
        <f>#REF!</f>
        <v>#REF!</v>
      </c>
      <c r="H184" s="522" t="e">
        <f>#REF!</f>
        <v>#REF!</v>
      </c>
      <c r="I184" s="599" t="e">
        <f t="shared" si="3"/>
        <v>#REF!</v>
      </c>
    </row>
    <row r="185" spans="1:9" s="456" customFormat="1" ht="21">
      <c r="A185" s="498">
        <v>445</v>
      </c>
      <c r="B185" s="457">
        <v>9300</v>
      </c>
      <c r="C185" s="782" t="s">
        <v>146</v>
      </c>
      <c r="D185" s="783"/>
      <c r="E185" s="617" t="e">
        <f>#REF!</f>
        <v>#REF!</v>
      </c>
      <c r="F185" s="618" t="e">
        <f>#REF!</f>
        <v>#REF!</v>
      </c>
      <c r="G185" s="522" t="e">
        <f>#REF!</f>
        <v>#REF!</v>
      </c>
      <c r="H185" s="522" t="e">
        <f>#REF!</f>
        <v>#REF!</v>
      </c>
      <c r="I185" s="599" t="e">
        <f t="shared" si="3"/>
        <v>#REF!</v>
      </c>
    </row>
    <row r="186" spans="1:9" s="456" customFormat="1" ht="31.5" customHeight="1">
      <c r="A186" s="498">
        <v>470</v>
      </c>
      <c r="B186" s="457">
        <v>9500</v>
      </c>
      <c r="C186" s="784" t="s">
        <v>147</v>
      </c>
      <c r="D186" s="781"/>
      <c r="E186" s="617" t="e">
        <f>#REF!</f>
        <v>#REF!</v>
      </c>
      <c r="F186" s="618" t="e">
        <f>#REF!</f>
        <v>#REF!</v>
      </c>
      <c r="G186" s="522" t="e">
        <f>#REF!</f>
        <v>#REF!</v>
      </c>
      <c r="H186" s="522" t="e">
        <f>#REF!</f>
        <v>#REF!</v>
      </c>
      <c r="I186" s="599" t="e">
        <f t="shared" si="3"/>
        <v>#REF!</v>
      </c>
    </row>
    <row r="187" spans="1:9" s="456" customFormat="1" ht="35.25" customHeight="1">
      <c r="A187" s="498">
        <v>565</v>
      </c>
      <c r="B187" s="457">
        <v>9600</v>
      </c>
      <c r="C187" s="784" t="s">
        <v>148</v>
      </c>
      <c r="D187" s="805"/>
      <c r="E187" s="617" t="e">
        <f>#REF!</f>
        <v>#REF!</v>
      </c>
      <c r="F187" s="618" t="e">
        <f>#REF!</f>
        <v>#REF!</v>
      </c>
      <c r="G187" s="522" t="e">
        <f>#REF!</f>
        <v>#REF!</v>
      </c>
      <c r="H187" s="522" t="e">
        <f>#REF!</f>
        <v>#REF!</v>
      </c>
      <c r="I187" s="599" t="e">
        <f t="shared" si="3"/>
        <v>#REF!</v>
      </c>
    </row>
    <row r="188" spans="1:9" s="456" customFormat="1" ht="35.25" customHeight="1" thickBot="1">
      <c r="A188" s="498">
        <v>575</v>
      </c>
      <c r="B188" s="457">
        <v>9800</v>
      </c>
      <c r="C188" s="816" t="s">
        <v>1143</v>
      </c>
      <c r="D188" s="817"/>
      <c r="E188" s="619" t="e">
        <f>#REF!</f>
        <v>#REF!</v>
      </c>
      <c r="F188" s="620" t="e">
        <f>#REF!</f>
        <v>#REF!</v>
      </c>
      <c r="G188" s="524" t="e">
        <f>#REF!</f>
        <v>#REF!</v>
      </c>
      <c r="H188" s="524" t="e">
        <f>#REF!</f>
        <v>#REF!</v>
      </c>
      <c r="I188" s="599" t="e">
        <f t="shared" si="3"/>
        <v>#REF!</v>
      </c>
    </row>
    <row r="189" spans="1:9" ht="21.75" thickBot="1">
      <c r="A189" s="508">
        <v>610</v>
      </c>
      <c r="B189" s="569"/>
      <c r="C189" s="570"/>
      <c r="D189" s="624" t="s">
        <v>1144</v>
      </c>
      <c r="E189" s="473" t="e">
        <f>#REF!</f>
        <v>#REF!</v>
      </c>
      <c r="F189" s="473" t="e">
        <f>#REF!</f>
        <v>#REF!</v>
      </c>
      <c r="G189" s="473" t="e">
        <f>#REF!</f>
        <v>#REF!</v>
      </c>
      <c r="H189" s="473" t="e">
        <f>#REF!</f>
        <v>#REF!</v>
      </c>
      <c r="I189" s="602">
        <v>1</v>
      </c>
    </row>
    <row r="190" spans="1:9" ht="21">
      <c r="A190" s="508"/>
      <c r="B190" s="536"/>
      <c r="C190" s="536"/>
      <c r="D190" s="481"/>
      <c r="E190" s="536"/>
      <c r="F190" s="536"/>
      <c r="I190" s="602">
        <v>1</v>
      </c>
    </row>
    <row r="191" spans="1:9" ht="21">
      <c r="A191" s="508"/>
      <c r="B191" s="536"/>
      <c r="C191" s="536"/>
      <c r="D191" s="481"/>
      <c r="E191" s="536"/>
      <c r="F191" s="536"/>
      <c r="I191" s="602">
        <v>1</v>
      </c>
    </row>
    <row r="192" spans="2:9" ht="21">
      <c r="B192" s="571"/>
      <c r="C192" s="571"/>
      <c r="D192" s="572"/>
      <c r="E192" s="571"/>
      <c r="F192" s="571"/>
      <c r="G192" s="456"/>
      <c r="I192" s="601">
        <v>1</v>
      </c>
    </row>
    <row r="193" spans="2:9" ht="42" customHeight="1">
      <c r="B193" s="818" t="e">
        <f>$B$7</f>
        <v>#REF!</v>
      </c>
      <c r="C193" s="819"/>
      <c r="D193" s="819"/>
      <c r="E193" s="479"/>
      <c r="F193" s="479"/>
      <c r="G193" s="456"/>
      <c r="I193" s="601">
        <v>1</v>
      </c>
    </row>
    <row r="194" spans="3:9" ht="21">
      <c r="C194" s="431"/>
      <c r="D194" s="432"/>
      <c r="E194" s="480" t="s">
        <v>1117</v>
      </c>
      <c r="F194" s="480" t="s">
        <v>1171</v>
      </c>
      <c r="G194" s="456"/>
      <c r="I194" s="601">
        <v>1</v>
      </c>
    </row>
    <row r="195" spans="2:9" ht="21.75" thickBot="1">
      <c r="B195" s="812" t="e">
        <f>$B$9</f>
        <v>#REF!</v>
      </c>
      <c r="C195" s="813"/>
      <c r="D195" s="813"/>
      <c r="E195" s="482" t="e">
        <f>$E$9</f>
        <v>#REF!</v>
      </c>
      <c r="F195" s="483" t="e">
        <f>$F$9</f>
        <v>#REF!</v>
      </c>
      <c r="G195" s="456"/>
      <c r="I195" s="601">
        <v>1</v>
      </c>
    </row>
    <row r="196" spans="2:9" ht="21.75" thickBot="1">
      <c r="B196" s="436" t="e">
        <f>$B$10</f>
        <v>#REF!</v>
      </c>
      <c r="E196" s="479"/>
      <c r="F196" s="484" t="e">
        <f>$F$10</f>
        <v>#REF!</v>
      </c>
      <c r="G196" s="456"/>
      <c r="I196" s="601">
        <v>1</v>
      </c>
    </row>
    <row r="197" spans="2:9" ht="21.75" thickBot="1">
      <c r="B197" s="436"/>
      <c r="E197" s="485"/>
      <c r="F197" s="479"/>
      <c r="G197" s="456"/>
      <c r="I197" s="601">
        <v>1</v>
      </c>
    </row>
    <row r="198" spans="2:9" ht="22.5" thickBot="1" thickTop="1">
      <c r="B198" s="812" t="e">
        <f>$B$12</f>
        <v>#REF!</v>
      </c>
      <c r="C198" s="813"/>
      <c r="D198" s="813"/>
      <c r="E198" s="479" t="s">
        <v>1118</v>
      </c>
      <c r="F198" s="486" t="e">
        <f>$F$12</f>
        <v>#REF!</v>
      </c>
      <c r="G198" s="456"/>
      <c r="I198" s="601">
        <v>1</v>
      </c>
    </row>
    <row r="199" spans="2:9" ht="21.75" thickTop="1">
      <c r="B199" s="436" t="e">
        <f>$B$13</f>
        <v>#REF!</v>
      </c>
      <c r="E199" s="485" t="s">
        <v>1119</v>
      </c>
      <c r="F199" s="479"/>
      <c r="G199" s="456"/>
      <c r="I199" s="601">
        <v>1</v>
      </c>
    </row>
    <row r="200" spans="2:9" ht="21">
      <c r="B200" s="573"/>
      <c r="C200" s="571"/>
      <c r="D200" s="572"/>
      <c r="E200" s="574"/>
      <c r="F200" s="574"/>
      <c r="G200" s="456"/>
      <c r="I200" s="601">
        <v>1</v>
      </c>
    </row>
    <row r="201" spans="2:9" ht="21.75" thickBot="1">
      <c r="B201" s="571"/>
      <c r="C201" s="575"/>
      <c r="D201" s="576"/>
      <c r="E201" s="574"/>
      <c r="F201" s="577" t="s">
        <v>1120</v>
      </c>
      <c r="G201" s="456"/>
      <c r="I201" s="601">
        <v>1</v>
      </c>
    </row>
    <row r="202" spans="2:9" ht="21.75" thickBot="1">
      <c r="B202" s="578" t="s">
        <v>1031</v>
      </c>
      <c r="C202" s="579"/>
      <c r="D202" s="580" t="s">
        <v>149</v>
      </c>
      <c r="E202" s="581" t="s">
        <v>1122</v>
      </c>
      <c r="F202" s="581" t="s">
        <v>1123</v>
      </c>
      <c r="G202" s="581" t="s">
        <v>1123</v>
      </c>
      <c r="H202" s="581" t="s">
        <v>1123</v>
      </c>
      <c r="I202" s="601">
        <v>1</v>
      </c>
    </row>
    <row r="203" spans="2:9" ht="43.5" customHeight="1" thickBot="1">
      <c r="B203" s="582"/>
      <c r="C203" s="583"/>
      <c r="D203" s="584"/>
      <c r="E203" s="585" t="e">
        <f>+E20</f>
        <v>#REF!</v>
      </c>
      <c r="F203" s="596" t="s">
        <v>169</v>
      </c>
      <c r="G203" s="596" t="s">
        <v>170</v>
      </c>
      <c r="H203" s="585" t="s">
        <v>1327</v>
      </c>
      <c r="I203" s="601">
        <v>1</v>
      </c>
    </row>
    <row r="204" spans="2:9" ht="21">
      <c r="B204" s="586" t="s">
        <v>150</v>
      </c>
      <c r="C204" s="814" t="s">
        <v>151</v>
      </c>
      <c r="D204" s="815"/>
      <c r="E204" s="626" t="e">
        <f>SUMIF(#REF!,1,#REF!)</f>
        <v>#REF!</v>
      </c>
      <c r="F204" s="626" t="e">
        <f>SUMIF(#REF!,1,#REF!)</f>
        <v>#REF!</v>
      </c>
      <c r="G204" s="626" t="e">
        <f>SUMIF(#REF!,1,#REF!)</f>
        <v>#REF!</v>
      </c>
      <c r="H204" s="626" t="e">
        <f>SUMIF(#REF!,1,#REF!)</f>
        <v>#REF!</v>
      </c>
      <c r="I204" s="601">
        <v>1</v>
      </c>
    </row>
    <row r="205" spans="2:9" ht="21">
      <c r="B205" s="587" t="s">
        <v>152</v>
      </c>
      <c r="C205" s="799" t="s">
        <v>153</v>
      </c>
      <c r="D205" s="800"/>
      <c r="E205" s="627" t="e">
        <f>SUMIF(#REF!,2,#REF!)</f>
        <v>#REF!</v>
      </c>
      <c r="F205" s="627" t="e">
        <f>SUMIF(#REF!,2,#REF!)</f>
        <v>#REF!</v>
      </c>
      <c r="G205" s="627" t="e">
        <f>SUMIF(#REF!,2,#REF!)</f>
        <v>#REF!</v>
      </c>
      <c r="H205" s="627" t="e">
        <f>SUMIF(#REF!,2,#REF!)</f>
        <v>#REF!</v>
      </c>
      <c r="I205" s="601">
        <v>1</v>
      </c>
    </row>
    <row r="206" spans="2:9" ht="21">
      <c r="B206" s="587" t="s">
        <v>154</v>
      </c>
      <c r="C206" s="799" t="s">
        <v>155</v>
      </c>
      <c r="D206" s="800"/>
      <c r="E206" s="627" t="e">
        <f>SUMIF(#REF!,3,#REF!)</f>
        <v>#REF!</v>
      </c>
      <c r="F206" s="627" t="e">
        <f>SUMIF(#REF!,3,#REF!)</f>
        <v>#REF!</v>
      </c>
      <c r="G206" s="627" t="e">
        <f>SUMIF(#REF!,3,#REF!)</f>
        <v>#REF!</v>
      </c>
      <c r="H206" s="627" t="e">
        <f>SUMIF(#REF!,3,#REF!)</f>
        <v>#REF!</v>
      </c>
      <c r="I206" s="601">
        <v>1</v>
      </c>
    </row>
    <row r="207" spans="2:9" ht="21">
      <c r="B207" s="587" t="s">
        <v>156</v>
      </c>
      <c r="C207" s="802" t="s">
        <v>157</v>
      </c>
      <c r="D207" s="803"/>
      <c r="E207" s="627" t="e">
        <f>SUMIF(#REF!,4,#REF!)</f>
        <v>#REF!</v>
      </c>
      <c r="F207" s="627" t="e">
        <f>SUMIF(#REF!,4,#REF!)</f>
        <v>#REF!</v>
      </c>
      <c r="G207" s="627" t="e">
        <f>SUMIF(#REF!,4,#REF!)</f>
        <v>#REF!</v>
      </c>
      <c r="H207" s="627" t="e">
        <f>SUMIF(#REF!,4,#REF!)</f>
        <v>#REF!</v>
      </c>
      <c r="I207" s="601">
        <v>1</v>
      </c>
    </row>
    <row r="208" spans="2:9" ht="21">
      <c r="B208" s="587" t="s">
        <v>158</v>
      </c>
      <c r="C208" s="786" t="s">
        <v>159</v>
      </c>
      <c r="D208" s="785"/>
      <c r="E208" s="627" t="e">
        <f>SUMIF(#REF!,5,#REF!)</f>
        <v>#REF!</v>
      </c>
      <c r="F208" s="627" t="e">
        <f>SUMIF(#REF!,5,#REF!)</f>
        <v>#REF!</v>
      </c>
      <c r="G208" s="627" t="e">
        <f>SUMIF(#REF!,5,#REF!)</f>
        <v>#REF!</v>
      </c>
      <c r="H208" s="627" t="e">
        <f>SUMIF(#REF!,5,#REF!)</f>
        <v>#REF!</v>
      </c>
      <c r="I208" s="601">
        <v>1</v>
      </c>
    </row>
    <row r="209" spans="2:9" ht="42" customHeight="1">
      <c r="B209" s="587" t="s">
        <v>160</v>
      </c>
      <c r="C209" s="801" t="s">
        <v>161</v>
      </c>
      <c r="D209" s="801"/>
      <c r="E209" s="627" t="e">
        <f>SUMIF(#REF!,6,#REF!)</f>
        <v>#REF!</v>
      </c>
      <c r="F209" s="627" t="e">
        <f>SUMIF(#REF!,6,#REF!)</f>
        <v>#REF!</v>
      </c>
      <c r="G209" s="627" t="e">
        <f>SUMIF(#REF!,6,#REF!)</f>
        <v>#REF!</v>
      </c>
      <c r="H209" s="627" t="e">
        <f>SUMIF(#REF!,6,#REF!)</f>
        <v>#REF!</v>
      </c>
      <c r="I209" s="601">
        <v>1</v>
      </c>
    </row>
    <row r="210" spans="2:9" ht="21">
      <c r="B210" s="587" t="s">
        <v>162</v>
      </c>
      <c r="C210" s="795" t="s">
        <v>163</v>
      </c>
      <c r="D210" s="796"/>
      <c r="E210" s="627" t="e">
        <f>SUMIF(#REF!,7,#REF!)</f>
        <v>#REF!</v>
      </c>
      <c r="F210" s="627" t="e">
        <f>SUMIF(#REF!,7,#REF!)</f>
        <v>#REF!</v>
      </c>
      <c r="G210" s="627" t="e">
        <f>SUMIF(#REF!,7,#REF!)</f>
        <v>#REF!</v>
      </c>
      <c r="H210" s="627" t="e">
        <f>SUMIF(#REF!,7,#REF!)</f>
        <v>#REF!</v>
      </c>
      <c r="I210" s="601">
        <v>1</v>
      </c>
    </row>
    <row r="211" spans="2:9" ht="21">
      <c r="B211" s="587" t="s">
        <v>164</v>
      </c>
      <c r="C211" s="795" t="s">
        <v>165</v>
      </c>
      <c r="D211" s="796"/>
      <c r="E211" s="627" t="e">
        <f>SUMIF(#REF!,8,#REF!)</f>
        <v>#REF!</v>
      </c>
      <c r="F211" s="627" t="e">
        <f>SUMIF(#REF!,8,#REF!)</f>
        <v>#REF!</v>
      </c>
      <c r="G211" s="627" t="e">
        <f>SUMIF(#REF!,8,#REF!)</f>
        <v>#REF!</v>
      </c>
      <c r="H211" s="627" t="e">
        <f>SUMIF(#REF!,8,#REF!)</f>
        <v>#REF!</v>
      </c>
      <c r="I211" s="601">
        <v>1</v>
      </c>
    </row>
    <row r="212" spans="2:9" ht="21.75" thickBot="1">
      <c r="B212" s="587" t="s">
        <v>166</v>
      </c>
      <c r="C212" s="797" t="s">
        <v>167</v>
      </c>
      <c r="D212" s="798"/>
      <c r="E212" s="628" t="e">
        <f>SUMIF(#REF!,9,#REF!)</f>
        <v>#REF!</v>
      </c>
      <c r="F212" s="628" t="e">
        <f>SUMIF(#REF!,9,#REF!)</f>
        <v>#REF!</v>
      </c>
      <c r="G212" s="628" t="e">
        <f>SUMIF(#REF!,9,#REF!)</f>
        <v>#REF!</v>
      </c>
      <c r="H212" s="628" t="e">
        <f>SUMIF(#REF!,9,#REF!)</f>
        <v>#REF!</v>
      </c>
      <c r="I212" s="601">
        <v>1</v>
      </c>
    </row>
    <row r="213" spans="2:9" ht="21.75" thickBot="1">
      <c r="B213" s="588"/>
      <c r="C213" s="589"/>
      <c r="D213" s="590" t="s">
        <v>168</v>
      </c>
      <c r="E213" s="591" t="e">
        <f>SUM(E204:E212)</f>
        <v>#REF!</v>
      </c>
      <c r="F213" s="591" t="e">
        <f>SUM(F204:F212)</f>
        <v>#REF!</v>
      </c>
      <c r="G213" s="591" t="e">
        <f>SUM(G204:G212)</f>
        <v>#REF!</v>
      </c>
      <c r="H213" s="591" t="e">
        <f>SUM(H204:H212)</f>
        <v>#REF!</v>
      </c>
      <c r="I213" s="601">
        <v>1</v>
      </c>
    </row>
    <row r="564" spans="1:9" s="593" customFormat="1" ht="21">
      <c r="A564" s="425"/>
      <c r="B564" s="592"/>
      <c r="C564" s="592"/>
      <c r="D564" s="592"/>
      <c r="E564" s="592"/>
      <c r="F564" s="592"/>
      <c r="I564" s="600"/>
    </row>
    <row r="565" spans="1:9" s="593" customFormat="1" ht="21">
      <c r="A565" s="425"/>
      <c r="B565" s="592"/>
      <c r="C565" s="592"/>
      <c r="D565" s="592"/>
      <c r="E565" s="592"/>
      <c r="F565" s="592"/>
      <c r="I565" s="600"/>
    </row>
    <row r="566" spans="1:9" s="593" customFormat="1" ht="21">
      <c r="A566" s="425"/>
      <c r="B566" s="592"/>
      <c r="C566" s="592"/>
      <c r="D566" s="592"/>
      <c r="E566" s="592"/>
      <c r="F566" s="592"/>
      <c r="I566" s="600"/>
    </row>
    <row r="567" spans="1:9" s="593" customFormat="1" ht="21">
      <c r="A567" s="425"/>
      <c r="B567" s="592"/>
      <c r="C567" s="592"/>
      <c r="D567" s="592"/>
      <c r="E567" s="592"/>
      <c r="F567" s="592"/>
      <c r="I567" s="600"/>
    </row>
    <row r="568" spans="1:9" s="593" customFormat="1" ht="21">
      <c r="A568" s="425"/>
      <c r="B568" s="592"/>
      <c r="C568" s="592"/>
      <c r="D568" s="592"/>
      <c r="E568" s="592"/>
      <c r="F568" s="592"/>
      <c r="I568" s="600"/>
    </row>
    <row r="569" spans="1:9" s="593" customFormat="1" ht="21">
      <c r="A569" s="425"/>
      <c r="B569" s="592"/>
      <c r="C569" s="592"/>
      <c r="D569" s="592"/>
      <c r="E569" s="592"/>
      <c r="F569" s="592"/>
      <c r="I569" s="600"/>
    </row>
    <row r="570" spans="1:9" s="593" customFormat="1" ht="21">
      <c r="A570" s="425"/>
      <c r="B570" s="592"/>
      <c r="C570" s="592"/>
      <c r="D570" s="592"/>
      <c r="E570" s="592"/>
      <c r="F570" s="592"/>
      <c r="I570" s="600"/>
    </row>
    <row r="571" spans="1:9" s="593" customFormat="1" ht="21">
      <c r="A571" s="425"/>
      <c r="B571" s="592"/>
      <c r="C571" s="592"/>
      <c r="D571" s="592"/>
      <c r="E571" s="592"/>
      <c r="F571" s="592"/>
      <c r="I571" s="600"/>
    </row>
    <row r="572" spans="1:9" s="593" customFormat="1" ht="21">
      <c r="A572" s="425"/>
      <c r="B572" s="592"/>
      <c r="C572" s="592"/>
      <c r="D572" s="592"/>
      <c r="E572" s="592"/>
      <c r="F572" s="592"/>
      <c r="I572" s="600"/>
    </row>
    <row r="573" spans="1:9" s="593" customFormat="1" ht="21">
      <c r="A573" s="425"/>
      <c r="B573" s="592"/>
      <c r="C573" s="592"/>
      <c r="D573" s="592"/>
      <c r="E573" s="592"/>
      <c r="F573" s="592"/>
      <c r="I573" s="600"/>
    </row>
    <row r="574" spans="1:9" s="593" customFormat="1" ht="21">
      <c r="A574" s="425"/>
      <c r="B574" s="592"/>
      <c r="C574" s="592"/>
      <c r="D574" s="592"/>
      <c r="E574" s="592"/>
      <c r="F574" s="592"/>
      <c r="I574" s="600"/>
    </row>
    <row r="575" spans="1:9" s="593" customFormat="1" ht="21">
      <c r="A575" s="425"/>
      <c r="B575" s="592"/>
      <c r="C575" s="592"/>
      <c r="D575" s="592"/>
      <c r="E575" s="592"/>
      <c r="F575" s="592"/>
      <c r="I575" s="600"/>
    </row>
    <row r="576" spans="1:9" s="593" customFormat="1" ht="21">
      <c r="A576" s="425"/>
      <c r="B576" s="592"/>
      <c r="C576" s="592"/>
      <c r="D576" s="592"/>
      <c r="E576" s="592"/>
      <c r="F576" s="592"/>
      <c r="I576" s="600"/>
    </row>
    <row r="577" spans="1:9" s="593" customFormat="1" ht="21">
      <c r="A577" s="425"/>
      <c r="B577" s="592"/>
      <c r="C577" s="592"/>
      <c r="D577" s="592"/>
      <c r="E577" s="592"/>
      <c r="F577" s="592"/>
      <c r="I577" s="600"/>
    </row>
    <row r="578" spans="1:9" s="593" customFormat="1" ht="21">
      <c r="A578" s="425"/>
      <c r="B578" s="592"/>
      <c r="C578" s="592"/>
      <c r="D578" s="592"/>
      <c r="E578" s="592"/>
      <c r="F578" s="592"/>
      <c r="I578" s="600"/>
    </row>
    <row r="579" spans="1:9" s="593" customFormat="1" ht="21">
      <c r="A579" s="425"/>
      <c r="B579" s="592"/>
      <c r="C579" s="592"/>
      <c r="D579" s="592"/>
      <c r="E579" s="592"/>
      <c r="F579" s="592"/>
      <c r="I579" s="600"/>
    </row>
    <row r="580" spans="1:9" s="593" customFormat="1" ht="21">
      <c r="A580" s="425"/>
      <c r="B580" s="592"/>
      <c r="C580" s="592"/>
      <c r="D580" s="592"/>
      <c r="E580" s="592"/>
      <c r="F580" s="592"/>
      <c r="I580" s="600"/>
    </row>
    <row r="581" spans="1:9" s="593" customFormat="1" ht="21">
      <c r="A581" s="425"/>
      <c r="B581" s="592"/>
      <c r="C581" s="592"/>
      <c r="D581" s="592"/>
      <c r="E581" s="592"/>
      <c r="F581" s="592"/>
      <c r="I581" s="600"/>
    </row>
    <row r="582" spans="1:9" s="593" customFormat="1" ht="21">
      <c r="A582" s="425"/>
      <c r="B582" s="592"/>
      <c r="C582" s="592"/>
      <c r="D582" s="592"/>
      <c r="E582" s="592"/>
      <c r="F582" s="592"/>
      <c r="I582" s="600"/>
    </row>
    <row r="583" spans="1:9" s="593" customFormat="1" ht="21">
      <c r="A583" s="425"/>
      <c r="B583" s="592"/>
      <c r="C583" s="592"/>
      <c r="D583" s="592"/>
      <c r="E583" s="592"/>
      <c r="F583" s="592"/>
      <c r="I583" s="600"/>
    </row>
    <row r="584" spans="1:9" s="593" customFormat="1" ht="31.5" customHeight="1">
      <c r="A584" s="425"/>
      <c r="B584" s="592"/>
      <c r="C584" s="592"/>
      <c r="D584" s="592"/>
      <c r="E584" s="592"/>
      <c r="F584" s="592"/>
      <c r="I584" s="600"/>
    </row>
    <row r="585" spans="1:9" s="593" customFormat="1" ht="21">
      <c r="A585" s="425"/>
      <c r="B585" s="592"/>
      <c r="C585" s="592"/>
      <c r="D585" s="592"/>
      <c r="E585" s="592"/>
      <c r="F585" s="592"/>
      <c r="I585" s="600"/>
    </row>
    <row r="586" spans="1:9" s="593" customFormat="1" ht="21">
      <c r="A586" s="425"/>
      <c r="B586" s="592"/>
      <c r="C586" s="592"/>
      <c r="D586" s="592"/>
      <c r="E586" s="592"/>
      <c r="F586" s="592"/>
      <c r="I586" s="600"/>
    </row>
    <row r="587" spans="1:9" s="593" customFormat="1" ht="21">
      <c r="A587" s="425"/>
      <c r="B587" s="592"/>
      <c r="C587" s="592"/>
      <c r="D587" s="592"/>
      <c r="E587" s="592"/>
      <c r="F587" s="592"/>
      <c r="I587" s="600"/>
    </row>
    <row r="588" spans="1:9" s="593" customFormat="1" ht="21">
      <c r="A588" s="425"/>
      <c r="B588" s="592"/>
      <c r="C588" s="592"/>
      <c r="D588" s="592"/>
      <c r="E588" s="592"/>
      <c r="F588" s="592"/>
      <c r="I588" s="600"/>
    </row>
    <row r="589" spans="1:9" s="593" customFormat="1" ht="21">
      <c r="A589" s="425"/>
      <c r="B589" s="592"/>
      <c r="C589" s="592"/>
      <c r="D589" s="592"/>
      <c r="E589" s="592"/>
      <c r="F589" s="592"/>
      <c r="I589" s="600"/>
    </row>
    <row r="590" spans="1:9" s="593" customFormat="1" ht="21">
      <c r="A590" s="425"/>
      <c r="B590" s="592"/>
      <c r="C590" s="592"/>
      <c r="D590" s="592"/>
      <c r="E590" s="592"/>
      <c r="F590" s="592"/>
      <c r="I590" s="600"/>
    </row>
    <row r="591" spans="1:9" s="593" customFormat="1" ht="21">
      <c r="A591" s="425"/>
      <c r="B591" s="592"/>
      <c r="C591" s="592"/>
      <c r="D591" s="592"/>
      <c r="E591" s="592"/>
      <c r="F591" s="592"/>
      <c r="I591" s="600"/>
    </row>
    <row r="592" spans="1:9" s="593" customFormat="1" ht="21">
      <c r="A592" s="425"/>
      <c r="B592" s="592"/>
      <c r="C592" s="592"/>
      <c r="D592" s="592"/>
      <c r="E592" s="592"/>
      <c r="F592" s="592"/>
      <c r="I592" s="600"/>
    </row>
    <row r="593" spans="1:9" s="593" customFormat="1" ht="21">
      <c r="A593" s="425"/>
      <c r="B593" s="592"/>
      <c r="C593" s="592"/>
      <c r="D593" s="592"/>
      <c r="E593" s="592"/>
      <c r="F593" s="592"/>
      <c r="I593" s="600"/>
    </row>
    <row r="594" spans="1:9" s="593" customFormat="1" ht="21">
      <c r="A594" s="425"/>
      <c r="B594" s="592"/>
      <c r="C594" s="592"/>
      <c r="D594" s="592"/>
      <c r="E594" s="592"/>
      <c r="F594" s="592"/>
      <c r="I594" s="600"/>
    </row>
    <row r="595" spans="1:9" s="593" customFormat="1" ht="21">
      <c r="A595" s="425"/>
      <c r="B595" s="592"/>
      <c r="C595" s="592"/>
      <c r="D595" s="592"/>
      <c r="E595" s="592"/>
      <c r="F595" s="592"/>
      <c r="I595" s="600"/>
    </row>
    <row r="596" spans="1:9" s="593" customFormat="1" ht="21">
      <c r="A596" s="425"/>
      <c r="B596" s="592"/>
      <c r="C596" s="592"/>
      <c r="D596" s="592"/>
      <c r="E596" s="592"/>
      <c r="F596" s="592"/>
      <c r="I596" s="600"/>
    </row>
    <row r="597" spans="1:9" s="593" customFormat="1" ht="21">
      <c r="A597" s="425"/>
      <c r="B597" s="592"/>
      <c r="C597" s="592"/>
      <c r="D597" s="592"/>
      <c r="E597" s="592"/>
      <c r="F597" s="592"/>
      <c r="I597" s="600"/>
    </row>
    <row r="598" spans="1:9" s="593" customFormat="1" ht="21">
      <c r="A598" s="425"/>
      <c r="B598" s="592"/>
      <c r="C598" s="592"/>
      <c r="D598" s="592"/>
      <c r="E598" s="592"/>
      <c r="F598" s="592"/>
      <c r="I598" s="600"/>
    </row>
    <row r="599" spans="1:9" s="593" customFormat="1" ht="21">
      <c r="A599" s="425"/>
      <c r="B599" s="592"/>
      <c r="C599" s="592"/>
      <c r="D599" s="592"/>
      <c r="E599" s="592"/>
      <c r="F599" s="592"/>
      <c r="I599" s="600"/>
    </row>
    <row r="600" spans="1:9" s="593" customFormat="1" ht="21">
      <c r="A600" s="425"/>
      <c r="B600" s="592"/>
      <c r="C600" s="592"/>
      <c r="D600" s="592"/>
      <c r="E600" s="592"/>
      <c r="F600" s="592"/>
      <c r="I600" s="600"/>
    </row>
    <row r="601" spans="1:9" s="593" customFormat="1" ht="21">
      <c r="A601" s="425"/>
      <c r="B601" s="592"/>
      <c r="C601" s="592"/>
      <c r="D601" s="592"/>
      <c r="E601" s="592"/>
      <c r="F601" s="592"/>
      <c r="I601" s="600"/>
    </row>
    <row r="602" spans="1:9" s="593" customFormat="1" ht="33.75" customHeight="1">
      <c r="A602" s="425"/>
      <c r="B602" s="592"/>
      <c r="C602" s="592"/>
      <c r="D602" s="592"/>
      <c r="E602" s="592"/>
      <c r="F602" s="592"/>
      <c r="I602" s="600"/>
    </row>
    <row r="603" spans="1:9" s="593" customFormat="1" ht="21">
      <c r="A603" s="425"/>
      <c r="B603" s="592"/>
      <c r="C603" s="592"/>
      <c r="D603" s="592"/>
      <c r="E603" s="592"/>
      <c r="F603" s="592"/>
      <c r="I603" s="600"/>
    </row>
    <row r="604" spans="1:9" s="593" customFormat="1" ht="21">
      <c r="A604" s="425"/>
      <c r="B604" s="592"/>
      <c r="C604" s="592"/>
      <c r="D604" s="592"/>
      <c r="E604" s="592"/>
      <c r="F604" s="592"/>
      <c r="I604" s="600"/>
    </row>
    <row r="605" spans="1:9" s="593" customFormat="1" ht="21">
      <c r="A605" s="425"/>
      <c r="B605" s="592"/>
      <c r="C605" s="592"/>
      <c r="D605" s="592"/>
      <c r="E605" s="592"/>
      <c r="F605" s="592"/>
      <c r="I605" s="600"/>
    </row>
    <row r="606" spans="1:9" s="593" customFormat="1" ht="21">
      <c r="A606" s="425"/>
      <c r="B606" s="592"/>
      <c r="C606" s="592"/>
      <c r="D606" s="592"/>
      <c r="E606" s="592"/>
      <c r="F606" s="592"/>
      <c r="I606" s="600"/>
    </row>
    <row r="607" spans="1:9" s="593" customFormat="1" ht="21">
      <c r="A607" s="425"/>
      <c r="B607" s="592"/>
      <c r="C607" s="592"/>
      <c r="D607" s="592"/>
      <c r="E607" s="592"/>
      <c r="F607" s="592"/>
      <c r="I607" s="600"/>
    </row>
    <row r="608" spans="1:9" s="593" customFormat="1" ht="21">
      <c r="A608" s="425"/>
      <c r="B608" s="592"/>
      <c r="C608" s="592"/>
      <c r="D608" s="592"/>
      <c r="E608" s="592"/>
      <c r="F608" s="592"/>
      <c r="I608" s="600"/>
    </row>
    <row r="609" spans="1:9" s="593" customFormat="1" ht="21">
      <c r="A609" s="425"/>
      <c r="B609" s="592"/>
      <c r="C609" s="592"/>
      <c r="D609" s="592"/>
      <c r="E609" s="592"/>
      <c r="F609" s="592"/>
      <c r="I609" s="600"/>
    </row>
    <row r="610" spans="1:9" s="593" customFormat="1" ht="21">
      <c r="A610" s="425"/>
      <c r="B610" s="592"/>
      <c r="C610" s="592"/>
      <c r="D610" s="592"/>
      <c r="E610" s="592"/>
      <c r="F610" s="592"/>
      <c r="I610" s="600"/>
    </row>
    <row r="611" spans="1:9" s="593" customFormat="1" ht="21">
      <c r="A611" s="425"/>
      <c r="B611" s="592"/>
      <c r="C611" s="592"/>
      <c r="D611" s="592"/>
      <c r="E611" s="592"/>
      <c r="F611" s="592"/>
      <c r="I611" s="600"/>
    </row>
    <row r="612" spans="1:9" s="593" customFormat="1" ht="21">
      <c r="A612" s="425"/>
      <c r="B612" s="592"/>
      <c r="C612" s="592"/>
      <c r="D612" s="592"/>
      <c r="E612" s="592"/>
      <c r="F612" s="592"/>
      <c r="I612" s="600"/>
    </row>
    <row r="613" spans="1:9" s="593" customFormat="1" ht="21">
      <c r="A613" s="425"/>
      <c r="B613" s="592"/>
      <c r="C613" s="592"/>
      <c r="D613" s="592"/>
      <c r="E613" s="592"/>
      <c r="F613" s="592"/>
      <c r="I613" s="600"/>
    </row>
    <row r="614" spans="1:9" s="593" customFormat="1" ht="21">
      <c r="A614" s="425"/>
      <c r="B614" s="592"/>
      <c r="C614" s="592"/>
      <c r="D614" s="592"/>
      <c r="E614" s="592"/>
      <c r="F614" s="592"/>
      <c r="I614" s="600"/>
    </row>
    <row r="615" spans="1:9" s="593" customFormat="1" ht="21">
      <c r="A615" s="425"/>
      <c r="B615" s="592"/>
      <c r="C615" s="592"/>
      <c r="D615" s="592"/>
      <c r="E615" s="592"/>
      <c r="F615" s="592"/>
      <c r="I615" s="600"/>
    </row>
    <row r="616" spans="1:9" s="593" customFormat="1" ht="21">
      <c r="A616" s="425"/>
      <c r="B616" s="592"/>
      <c r="C616" s="592"/>
      <c r="D616" s="592"/>
      <c r="E616" s="592"/>
      <c r="F616" s="592"/>
      <c r="I616" s="600"/>
    </row>
    <row r="617" spans="1:9" s="593" customFormat="1" ht="21">
      <c r="A617" s="425"/>
      <c r="B617" s="592"/>
      <c r="C617" s="592"/>
      <c r="D617" s="592"/>
      <c r="E617" s="592"/>
      <c r="F617" s="592"/>
      <c r="I617" s="600"/>
    </row>
    <row r="618" spans="1:9" s="593" customFormat="1" ht="21">
      <c r="A618" s="425"/>
      <c r="B618" s="592"/>
      <c r="C618" s="592"/>
      <c r="D618" s="592"/>
      <c r="E618" s="592"/>
      <c r="F618" s="592"/>
      <c r="I618" s="600"/>
    </row>
    <row r="619" spans="1:9" s="593" customFormat="1" ht="21">
      <c r="A619" s="425"/>
      <c r="B619" s="592"/>
      <c r="C619" s="592"/>
      <c r="D619" s="592"/>
      <c r="E619" s="592"/>
      <c r="F619" s="592"/>
      <c r="I619" s="600"/>
    </row>
    <row r="620" spans="1:9" s="593" customFormat="1" ht="21">
      <c r="A620" s="425"/>
      <c r="B620" s="592"/>
      <c r="C620" s="592"/>
      <c r="D620" s="592"/>
      <c r="E620" s="592"/>
      <c r="F620" s="592"/>
      <c r="I620" s="600"/>
    </row>
    <row r="621" spans="1:9" s="593" customFormat="1" ht="21">
      <c r="A621" s="425"/>
      <c r="B621" s="592"/>
      <c r="C621" s="592"/>
      <c r="D621" s="592"/>
      <c r="E621" s="592"/>
      <c r="F621" s="592"/>
      <c r="I621" s="600"/>
    </row>
    <row r="622" spans="1:9" s="593" customFormat="1" ht="21">
      <c r="A622" s="425"/>
      <c r="B622" s="592"/>
      <c r="C622" s="592"/>
      <c r="D622" s="592"/>
      <c r="E622" s="592"/>
      <c r="F622" s="592"/>
      <c r="I622" s="600"/>
    </row>
    <row r="623" spans="1:9" s="593" customFormat="1" ht="21">
      <c r="A623" s="425"/>
      <c r="B623" s="592"/>
      <c r="C623" s="592"/>
      <c r="D623" s="592"/>
      <c r="E623" s="592"/>
      <c r="F623" s="592"/>
      <c r="I623" s="600"/>
    </row>
    <row r="624" spans="1:9" s="593" customFormat="1" ht="21">
      <c r="A624" s="425"/>
      <c r="B624" s="592"/>
      <c r="C624" s="592"/>
      <c r="D624" s="592"/>
      <c r="E624" s="592"/>
      <c r="F624" s="592"/>
      <c r="I624" s="600"/>
    </row>
    <row r="625" spans="1:9" s="593" customFormat="1" ht="21">
      <c r="A625" s="425"/>
      <c r="B625" s="592"/>
      <c r="C625" s="592"/>
      <c r="D625" s="592"/>
      <c r="E625" s="592"/>
      <c r="F625" s="592"/>
      <c r="I625" s="600"/>
    </row>
    <row r="626" spans="1:9" s="593" customFormat="1" ht="21">
      <c r="A626" s="425"/>
      <c r="B626" s="592"/>
      <c r="C626" s="592"/>
      <c r="D626" s="592"/>
      <c r="E626" s="592"/>
      <c r="F626" s="592"/>
      <c r="I626" s="600"/>
    </row>
    <row r="627" spans="1:9" s="593" customFormat="1" ht="21">
      <c r="A627" s="425"/>
      <c r="B627" s="592"/>
      <c r="C627" s="592"/>
      <c r="D627" s="592"/>
      <c r="E627" s="592"/>
      <c r="F627" s="592"/>
      <c r="I627" s="600"/>
    </row>
    <row r="628" spans="1:9" s="593" customFormat="1" ht="21">
      <c r="A628" s="425"/>
      <c r="B628" s="592"/>
      <c r="C628" s="592"/>
      <c r="D628" s="592"/>
      <c r="E628" s="592"/>
      <c r="F628" s="592"/>
      <c r="I628" s="600"/>
    </row>
    <row r="629" spans="1:9" s="593" customFormat="1" ht="21">
      <c r="A629" s="425"/>
      <c r="B629" s="592"/>
      <c r="C629" s="592"/>
      <c r="D629" s="592"/>
      <c r="E629" s="592"/>
      <c r="F629" s="592"/>
      <c r="I629" s="600"/>
    </row>
    <row r="630" spans="1:9" s="593" customFormat="1" ht="21">
      <c r="A630" s="425"/>
      <c r="B630" s="592"/>
      <c r="C630" s="592"/>
      <c r="D630" s="592"/>
      <c r="E630" s="592"/>
      <c r="F630" s="592"/>
      <c r="I630" s="600"/>
    </row>
    <row r="631" spans="1:9" s="593" customFormat="1" ht="21">
      <c r="A631" s="425"/>
      <c r="B631" s="592"/>
      <c r="C631" s="592"/>
      <c r="D631" s="592"/>
      <c r="E631" s="592"/>
      <c r="F631" s="592"/>
      <c r="I631" s="600"/>
    </row>
    <row r="632" spans="1:9" s="593" customFormat="1" ht="21">
      <c r="A632" s="425"/>
      <c r="B632" s="592"/>
      <c r="C632" s="592"/>
      <c r="D632" s="592"/>
      <c r="E632" s="592"/>
      <c r="F632" s="592"/>
      <c r="I632" s="600"/>
    </row>
    <row r="633" spans="1:9" s="593" customFormat="1" ht="21">
      <c r="A633" s="425"/>
      <c r="B633" s="592"/>
      <c r="C633" s="592"/>
      <c r="D633" s="592"/>
      <c r="E633" s="592"/>
      <c r="F633" s="592"/>
      <c r="I633" s="600"/>
    </row>
    <row r="634" spans="1:9" s="593" customFormat="1" ht="21">
      <c r="A634" s="425"/>
      <c r="B634" s="592"/>
      <c r="C634" s="592"/>
      <c r="D634" s="592"/>
      <c r="E634" s="592"/>
      <c r="F634" s="592"/>
      <c r="I634" s="600"/>
    </row>
    <row r="635" spans="1:9" s="593" customFormat="1" ht="21">
      <c r="A635" s="425"/>
      <c r="B635" s="592"/>
      <c r="C635" s="592"/>
      <c r="D635" s="592"/>
      <c r="E635" s="592"/>
      <c r="F635" s="592"/>
      <c r="I635" s="600"/>
    </row>
    <row r="636" spans="1:9" s="593" customFormat="1" ht="27" customHeight="1">
      <c r="A636" s="425"/>
      <c r="B636" s="592"/>
      <c r="C636" s="592"/>
      <c r="D636" s="592"/>
      <c r="E636" s="592"/>
      <c r="F636" s="592"/>
      <c r="I636" s="600"/>
    </row>
    <row r="637" spans="1:9" s="593" customFormat="1" ht="21">
      <c r="A637" s="425"/>
      <c r="B637" s="592"/>
      <c r="C637" s="592"/>
      <c r="D637" s="592"/>
      <c r="E637" s="592"/>
      <c r="F637" s="592"/>
      <c r="I637" s="600"/>
    </row>
    <row r="638" spans="1:9" s="593" customFormat="1" ht="21">
      <c r="A638" s="425"/>
      <c r="B638" s="592"/>
      <c r="C638" s="592"/>
      <c r="D638" s="592"/>
      <c r="E638" s="592"/>
      <c r="F638" s="592"/>
      <c r="I638" s="600"/>
    </row>
    <row r="639" spans="1:9" s="593" customFormat="1" ht="21">
      <c r="A639" s="425"/>
      <c r="B639" s="592"/>
      <c r="C639" s="592"/>
      <c r="D639" s="592"/>
      <c r="E639" s="592"/>
      <c r="F639" s="592"/>
      <c r="I639" s="600"/>
    </row>
    <row r="640" spans="1:9" s="593" customFormat="1" ht="21">
      <c r="A640" s="425"/>
      <c r="B640" s="592"/>
      <c r="C640" s="592"/>
      <c r="D640" s="592"/>
      <c r="E640" s="592"/>
      <c r="F640" s="592"/>
      <c r="I640" s="600"/>
    </row>
    <row r="641" spans="1:9" s="593" customFormat="1" ht="21">
      <c r="A641" s="425"/>
      <c r="B641" s="592"/>
      <c r="C641" s="592"/>
      <c r="D641" s="592"/>
      <c r="E641" s="592"/>
      <c r="F641" s="592"/>
      <c r="I641" s="600"/>
    </row>
    <row r="642" spans="1:9" s="593" customFormat="1" ht="21">
      <c r="A642" s="425"/>
      <c r="B642" s="592"/>
      <c r="C642" s="592"/>
      <c r="D642" s="592"/>
      <c r="E642" s="592"/>
      <c r="F642" s="592"/>
      <c r="I642" s="600"/>
    </row>
    <row r="643" spans="1:9" s="593" customFormat="1" ht="21">
      <c r="A643" s="425"/>
      <c r="B643" s="592"/>
      <c r="C643" s="592"/>
      <c r="D643" s="592"/>
      <c r="E643" s="592"/>
      <c r="F643" s="592"/>
      <c r="I643" s="600"/>
    </row>
    <row r="644" spans="1:9" s="593" customFormat="1" ht="21">
      <c r="A644" s="425"/>
      <c r="B644" s="592"/>
      <c r="C644" s="592"/>
      <c r="D644" s="592"/>
      <c r="E644" s="592"/>
      <c r="F644" s="592"/>
      <c r="I644" s="600"/>
    </row>
    <row r="645" spans="1:9" s="593" customFormat="1" ht="21">
      <c r="A645" s="425"/>
      <c r="B645" s="592"/>
      <c r="C645" s="592"/>
      <c r="D645" s="592"/>
      <c r="E645" s="592"/>
      <c r="F645" s="592"/>
      <c r="I645" s="600"/>
    </row>
    <row r="646" spans="1:9" s="593" customFormat="1" ht="21">
      <c r="A646" s="425"/>
      <c r="B646" s="592"/>
      <c r="C646" s="592"/>
      <c r="D646" s="592"/>
      <c r="E646" s="592"/>
      <c r="F646" s="592"/>
      <c r="I646" s="600"/>
    </row>
    <row r="647" spans="1:9" s="593" customFormat="1" ht="21">
      <c r="A647" s="425"/>
      <c r="B647" s="592"/>
      <c r="C647" s="592"/>
      <c r="D647" s="592"/>
      <c r="E647" s="592"/>
      <c r="F647" s="592"/>
      <c r="I647" s="600"/>
    </row>
    <row r="648" spans="1:9" s="593" customFormat="1" ht="21">
      <c r="A648" s="425"/>
      <c r="B648" s="592"/>
      <c r="C648" s="592"/>
      <c r="D648" s="592"/>
      <c r="E648" s="592"/>
      <c r="F648" s="592"/>
      <c r="I648" s="600"/>
    </row>
    <row r="649" spans="1:9" s="593" customFormat="1" ht="21">
      <c r="A649" s="425"/>
      <c r="B649" s="592"/>
      <c r="C649" s="592"/>
      <c r="D649" s="592"/>
      <c r="E649" s="592"/>
      <c r="F649" s="592"/>
      <c r="I649" s="600"/>
    </row>
    <row r="650" spans="1:9" s="593" customFormat="1" ht="21">
      <c r="A650" s="425"/>
      <c r="B650" s="592"/>
      <c r="C650" s="592"/>
      <c r="D650" s="592"/>
      <c r="E650" s="592"/>
      <c r="F650" s="592"/>
      <c r="I650" s="600"/>
    </row>
    <row r="651" spans="1:9" s="593" customFormat="1" ht="21">
      <c r="A651" s="425"/>
      <c r="B651" s="592"/>
      <c r="C651" s="592"/>
      <c r="D651" s="592"/>
      <c r="E651" s="592"/>
      <c r="F651" s="592"/>
      <c r="I651" s="600"/>
    </row>
    <row r="652" spans="1:9" s="593" customFormat="1" ht="21">
      <c r="A652" s="425"/>
      <c r="B652" s="592"/>
      <c r="C652" s="592"/>
      <c r="D652" s="592"/>
      <c r="E652" s="592"/>
      <c r="F652" s="592"/>
      <c r="I652" s="600"/>
    </row>
    <row r="653" spans="1:9" s="593" customFormat="1" ht="21">
      <c r="A653" s="425"/>
      <c r="B653" s="592"/>
      <c r="C653" s="592"/>
      <c r="D653" s="592"/>
      <c r="E653" s="592"/>
      <c r="F653" s="592"/>
      <c r="I653" s="600"/>
    </row>
    <row r="654" spans="1:9" s="593" customFormat="1" ht="21">
      <c r="A654" s="425"/>
      <c r="B654" s="592"/>
      <c r="C654" s="592"/>
      <c r="D654" s="592"/>
      <c r="E654" s="592"/>
      <c r="F654" s="592"/>
      <c r="I654" s="600"/>
    </row>
    <row r="655" spans="1:9" s="593" customFormat="1" ht="21">
      <c r="A655" s="425"/>
      <c r="B655" s="592"/>
      <c r="C655" s="592"/>
      <c r="D655" s="592"/>
      <c r="E655" s="592"/>
      <c r="F655" s="592"/>
      <c r="I655" s="600"/>
    </row>
    <row r="656" spans="1:9" s="593" customFormat="1" ht="21">
      <c r="A656" s="425"/>
      <c r="B656" s="592"/>
      <c r="C656" s="592"/>
      <c r="D656" s="592"/>
      <c r="E656" s="592"/>
      <c r="F656" s="592"/>
      <c r="I656" s="600"/>
    </row>
    <row r="657" spans="1:9" s="593" customFormat="1" ht="21">
      <c r="A657" s="425"/>
      <c r="B657" s="592"/>
      <c r="C657" s="592"/>
      <c r="D657" s="592"/>
      <c r="E657" s="592"/>
      <c r="F657" s="592"/>
      <c r="I657" s="600"/>
    </row>
    <row r="658" spans="1:9" s="593" customFormat="1" ht="21">
      <c r="A658" s="425"/>
      <c r="B658" s="592"/>
      <c r="C658" s="592"/>
      <c r="D658" s="592"/>
      <c r="E658" s="592"/>
      <c r="F658" s="592"/>
      <c r="I658" s="600"/>
    </row>
    <row r="659" spans="1:9" s="593" customFormat="1" ht="21">
      <c r="A659" s="425"/>
      <c r="B659" s="592"/>
      <c r="C659" s="592"/>
      <c r="D659" s="592"/>
      <c r="E659" s="592"/>
      <c r="F659" s="592"/>
      <c r="I659" s="600"/>
    </row>
    <row r="660" spans="1:9" s="593" customFormat="1" ht="21">
      <c r="A660" s="425"/>
      <c r="B660" s="592"/>
      <c r="C660" s="592"/>
      <c r="D660" s="592"/>
      <c r="E660" s="592"/>
      <c r="F660" s="592"/>
      <c r="I660" s="600"/>
    </row>
    <row r="661" spans="1:9" s="593" customFormat="1" ht="21">
      <c r="A661" s="425"/>
      <c r="B661" s="592"/>
      <c r="C661" s="592"/>
      <c r="D661" s="592"/>
      <c r="E661" s="592"/>
      <c r="F661" s="592"/>
      <c r="I661" s="600"/>
    </row>
    <row r="662" spans="1:9" s="593" customFormat="1" ht="21">
      <c r="A662" s="425"/>
      <c r="B662" s="592"/>
      <c r="C662" s="592"/>
      <c r="D662" s="592"/>
      <c r="E662" s="592"/>
      <c r="F662" s="592"/>
      <c r="I662" s="600"/>
    </row>
    <row r="663" spans="1:9" s="593" customFormat="1" ht="21">
      <c r="A663" s="425"/>
      <c r="B663" s="592"/>
      <c r="C663" s="592"/>
      <c r="D663" s="592"/>
      <c r="E663" s="592"/>
      <c r="F663" s="592"/>
      <c r="I663" s="600"/>
    </row>
    <row r="664" spans="1:9" s="593" customFormat="1" ht="21">
      <c r="A664" s="425"/>
      <c r="B664" s="592"/>
      <c r="C664" s="592"/>
      <c r="D664" s="592"/>
      <c r="E664" s="592"/>
      <c r="F664" s="592"/>
      <c r="I664" s="600"/>
    </row>
    <row r="665" spans="1:9" s="593" customFormat="1" ht="21">
      <c r="A665" s="425"/>
      <c r="B665" s="592"/>
      <c r="C665" s="592"/>
      <c r="D665" s="592"/>
      <c r="E665" s="592"/>
      <c r="F665" s="592"/>
      <c r="I665" s="600"/>
    </row>
    <row r="666" spans="1:9" s="593" customFormat="1" ht="21">
      <c r="A666" s="425"/>
      <c r="B666" s="592"/>
      <c r="C666" s="592"/>
      <c r="D666" s="592"/>
      <c r="E666" s="592"/>
      <c r="F666" s="592"/>
      <c r="I666" s="600"/>
    </row>
    <row r="667" spans="1:9" s="593" customFormat="1" ht="21">
      <c r="A667" s="425"/>
      <c r="B667" s="592"/>
      <c r="C667" s="592"/>
      <c r="D667" s="592"/>
      <c r="E667" s="592"/>
      <c r="F667" s="592"/>
      <c r="I667" s="600"/>
    </row>
    <row r="668" spans="1:9" s="593" customFormat="1" ht="21">
      <c r="A668" s="425"/>
      <c r="B668" s="592"/>
      <c r="C668" s="592"/>
      <c r="D668" s="592"/>
      <c r="E668" s="592"/>
      <c r="F668" s="592"/>
      <c r="I668" s="600"/>
    </row>
    <row r="669" spans="1:9" s="593" customFormat="1" ht="21">
      <c r="A669" s="425"/>
      <c r="B669" s="592"/>
      <c r="C669" s="592"/>
      <c r="D669" s="592"/>
      <c r="E669" s="592"/>
      <c r="F669" s="592"/>
      <c r="I669" s="600"/>
    </row>
    <row r="670" spans="1:9" s="593" customFormat="1" ht="21">
      <c r="A670" s="425"/>
      <c r="B670" s="592"/>
      <c r="C670" s="592"/>
      <c r="D670" s="592"/>
      <c r="E670" s="592"/>
      <c r="F670" s="592"/>
      <c r="I670" s="600"/>
    </row>
    <row r="671" spans="1:9" s="593" customFormat="1" ht="21">
      <c r="A671" s="425"/>
      <c r="B671" s="592"/>
      <c r="C671" s="592"/>
      <c r="D671" s="592"/>
      <c r="E671" s="592"/>
      <c r="F671" s="592"/>
      <c r="I671" s="600"/>
    </row>
    <row r="672" spans="1:9" s="593" customFormat="1" ht="21">
      <c r="A672" s="425"/>
      <c r="B672" s="592"/>
      <c r="C672" s="592"/>
      <c r="D672" s="592"/>
      <c r="E672" s="592"/>
      <c r="F672" s="592"/>
      <c r="I672" s="600"/>
    </row>
    <row r="673" spans="1:9" s="593" customFormat="1" ht="21">
      <c r="A673" s="425"/>
      <c r="B673" s="592"/>
      <c r="C673" s="592"/>
      <c r="D673" s="592"/>
      <c r="E673" s="592"/>
      <c r="F673" s="592"/>
      <c r="I673" s="600"/>
    </row>
    <row r="674" spans="1:9" s="593" customFormat="1" ht="21">
      <c r="A674" s="425"/>
      <c r="B674" s="592"/>
      <c r="C674" s="592"/>
      <c r="D674" s="592"/>
      <c r="E674" s="592"/>
      <c r="F674" s="592"/>
      <c r="I674" s="600"/>
    </row>
    <row r="675" spans="1:9" s="593" customFormat="1" ht="21">
      <c r="A675" s="425"/>
      <c r="B675" s="592"/>
      <c r="C675" s="592"/>
      <c r="D675" s="592"/>
      <c r="E675" s="592"/>
      <c r="F675" s="592"/>
      <c r="I675" s="600"/>
    </row>
    <row r="676" spans="1:9" s="593" customFormat="1" ht="21">
      <c r="A676" s="425"/>
      <c r="B676" s="592"/>
      <c r="C676" s="592"/>
      <c r="D676" s="592"/>
      <c r="E676" s="592"/>
      <c r="F676" s="592"/>
      <c r="I676" s="600"/>
    </row>
    <row r="677" spans="1:9" s="593" customFormat="1" ht="21">
      <c r="A677" s="425"/>
      <c r="B677" s="592"/>
      <c r="C677" s="592"/>
      <c r="D677" s="592"/>
      <c r="E677" s="592"/>
      <c r="F677" s="592"/>
      <c r="I677" s="600"/>
    </row>
    <row r="678" spans="1:9" s="593" customFormat="1" ht="21">
      <c r="A678" s="425"/>
      <c r="B678" s="592"/>
      <c r="C678" s="592"/>
      <c r="D678" s="592"/>
      <c r="E678" s="592"/>
      <c r="F678" s="592"/>
      <c r="I678" s="600"/>
    </row>
    <row r="679" spans="1:9" s="593" customFormat="1" ht="21">
      <c r="A679" s="425"/>
      <c r="B679" s="592"/>
      <c r="C679" s="592"/>
      <c r="D679" s="592"/>
      <c r="E679" s="592"/>
      <c r="F679" s="592"/>
      <c r="I679" s="600"/>
    </row>
    <row r="680" spans="1:9" s="593" customFormat="1" ht="21">
      <c r="A680" s="425"/>
      <c r="B680" s="592"/>
      <c r="C680" s="592"/>
      <c r="D680" s="592"/>
      <c r="E680" s="592"/>
      <c r="F680" s="592"/>
      <c r="I680" s="600"/>
    </row>
    <row r="681" spans="1:9" s="593" customFormat="1" ht="21">
      <c r="A681" s="425"/>
      <c r="B681" s="592"/>
      <c r="C681" s="592"/>
      <c r="D681" s="592"/>
      <c r="E681" s="592"/>
      <c r="F681" s="592"/>
      <c r="I681" s="600"/>
    </row>
    <row r="682" spans="1:9" s="593" customFormat="1" ht="21">
      <c r="A682" s="425"/>
      <c r="B682" s="592"/>
      <c r="C682" s="592"/>
      <c r="D682" s="592"/>
      <c r="E682" s="592"/>
      <c r="F682" s="592"/>
      <c r="I682" s="600"/>
    </row>
    <row r="683" spans="1:9" s="593" customFormat="1" ht="21">
      <c r="A683" s="425"/>
      <c r="B683" s="592"/>
      <c r="C683" s="592"/>
      <c r="D683" s="592"/>
      <c r="E683" s="592"/>
      <c r="F683" s="592"/>
      <c r="I683" s="600"/>
    </row>
    <row r="684" spans="1:9" s="593" customFormat="1" ht="21">
      <c r="A684" s="425"/>
      <c r="B684" s="592"/>
      <c r="C684" s="592"/>
      <c r="D684" s="592"/>
      <c r="E684" s="592"/>
      <c r="F684" s="592"/>
      <c r="I684" s="600"/>
    </row>
    <row r="685" spans="1:9" s="593" customFormat="1" ht="21">
      <c r="A685" s="425"/>
      <c r="B685" s="592"/>
      <c r="C685" s="592"/>
      <c r="D685" s="592"/>
      <c r="E685" s="592"/>
      <c r="F685" s="592"/>
      <c r="I685" s="600"/>
    </row>
    <row r="686" spans="1:9" s="593" customFormat="1" ht="21">
      <c r="A686" s="425"/>
      <c r="B686" s="592"/>
      <c r="C686" s="592"/>
      <c r="D686" s="592"/>
      <c r="E686" s="592"/>
      <c r="F686" s="592"/>
      <c r="I686" s="600"/>
    </row>
    <row r="687" spans="1:9" s="593" customFormat="1" ht="21">
      <c r="A687" s="425"/>
      <c r="B687" s="592"/>
      <c r="C687" s="592"/>
      <c r="D687" s="592"/>
      <c r="E687" s="592"/>
      <c r="F687" s="592"/>
      <c r="I687" s="600"/>
    </row>
    <row r="688" spans="1:9" s="593" customFormat="1" ht="21">
      <c r="A688" s="425"/>
      <c r="B688" s="592"/>
      <c r="C688" s="592"/>
      <c r="D688" s="592"/>
      <c r="E688" s="592"/>
      <c r="F688" s="592"/>
      <c r="I688" s="600"/>
    </row>
    <row r="689" spans="1:9" s="593" customFormat="1" ht="21">
      <c r="A689" s="425"/>
      <c r="B689" s="592"/>
      <c r="C689" s="592"/>
      <c r="D689" s="592"/>
      <c r="E689" s="592"/>
      <c r="F689" s="592"/>
      <c r="I689" s="600"/>
    </row>
    <row r="690" spans="1:9" s="593" customFormat="1" ht="21">
      <c r="A690" s="425"/>
      <c r="B690" s="592"/>
      <c r="C690" s="592"/>
      <c r="D690" s="592"/>
      <c r="E690" s="592"/>
      <c r="F690" s="592"/>
      <c r="I690" s="600"/>
    </row>
    <row r="691" spans="1:9" s="593" customFormat="1" ht="21">
      <c r="A691" s="425"/>
      <c r="B691" s="592"/>
      <c r="C691" s="592"/>
      <c r="D691" s="592"/>
      <c r="E691" s="592"/>
      <c r="F691" s="592"/>
      <c r="I691" s="600"/>
    </row>
    <row r="692" spans="1:9" s="593" customFormat="1" ht="21">
      <c r="A692" s="425"/>
      <c r="B692" s="592"/>
      <c r="C692" s="592"/>
      <c r="D692" s="592"/>
      <c r="E692" s="592"/>
      <c r="F692" s="592"/>
      <c r="I692" s="600"/>
    </row>
    <row r="693" spans="1:9" s="593" customFormat="1" ht="21">
      <c r="A693" s="425"/>
      <c r="B693" s="592"/>
      <c r="C693" s="592"/>
      <c r="D693" s="592"/>
      <c r="E693" s="592"/>
      <c r="F693" s="592"/>
      <c r="I693" s="600"/>
    </row>
    <row r="694" spans="1:9" s="593" customFormat="1" ht="21">
      <c r="A694" s="425"/>
      <c r="B694" s="592"/>
      <c r="C694" s="592"/>
      <c r="D694" s="592"/>
      <c r="E694" s="592"/>
      <c r="F694" s="592"/>
      <c r="I694" s="600"/>
    </row>
    <row r="695" spans="1:9" s="593" customFormat="1" ht="21">
      <c r="A695" s="425"/>
      <c r="B695" s="592"/>
      <c r="C695" s="592"/>
      <c r="D695" s="592"/>
      <c r="E695" s="592"/>
      <c r="F695" s="592"/>
      <c r="I695" s="600"/>
    </row>
    <row r="696" spans="1:9" s="593" customFormat="1" ht="21">
      <c r="A696" s="425"/>
      <c r="B696" s="592"/>
      <c r="C696" s="592"/>
      <c r="D696" s="592"/>
      <c r="E696" s="592"/>
      <c r="F696" s="592"/>
      <c r="I696" s="600"/>
    </row>
    <row r="697" spans="1:9" s="593" customFormat="1" ht="21">
      <c r="A697" s="425"/>
      <c r="B697" s="592"/>
      <c r="C697" s="592"/>
      <c r="D697" s="592"/>
      <c r="E697" s="592"/>
      <c r="F697" s="592"/>
      <c r="I697" s="600"/>
    </row>
    <row r="698" spans="1:9" s="593" customFormat="1" ht="21">
      <c r="A698" s="425"/>
      <c r="B698" s="592"/>
      <c r="C698" s="592"/>
      <c r="D698" s="592"/>
      <c r="E698" s="592"/>
      <c r="F698" s="592"/>
      <c r="I698" s="600"/>
    </row>
    <row r="699" spans="1:9" s="593" customFormat="1" ht="21">
      <c r="A699" s="425"/>
      <c r="B699" s="592"/>
      <c r="C699" s="592"/>
      <c r="D699" s="592"/>
      <c r="E699" s="592"/>
      <c r="F699" s="592"/>
      <c r="I699" s="600"/>
    </row>
    <row r="700" spans="1:9" s="593" customFormat="1" ht="21">
      <c r="A700" s="425"/>
      <c r="B700" s="592"/>
      <c r="C700" s="592"/>
      <c r="D700" s="592"/>
      <c r="E700" s="592"/>
      <c r="F700" s="592"/>
      <c r="I700" s="600"/>
    </row>
    <row r="701" spans="1:9" s="593" customFormat="1" ht="21">
      <c r="A701" s="425"/>
      <c r="B701" s="592"/>
      <c r="C701" s="592"/>
      <c r="D701" s="592"/>
      <c r="E701" s="592"/>
      <c r="F701" s="592"/>
      <c r="I701" s="600"/>
    </row>
    <row r="702" spans="1:9" s="593" customFormat="1" ht="21">
      <c r="A702" s="425"/>
      <c r="B702" s="592"/>
      <c r="C702" s="592"/>
      <c r="D702" s="592"/>
      <c r="E702" s="592"/>
      <c r="F702" s="592"/>
      <c r="I702" s="600"/>
    </row>
    <row r="703" spans="1:9" s="593" customFormat="1" ht="21">
      <c r="A703" s="425"/>
      <c r="B703" s="592"/>
      <c r="C703" s="592"/>
      <c r="D703" s="592"/>
      <c r="E703" s="592"/>
      <c r="F703" s="592"/>
      <c r="I703" s="600"/>
    </row>
    <row r="704" spans="1:9" s="593" customFormat="1" ht="21">
      <c r="A704" s="425"/>
      <c r="B704" s="592"/>
      <c r="C704" s="592"/>
      <c r="D704" s="592"/>
      <c r="E704" s="592"/>
      <c r="F704" s="592"/>
      <c r="I704" s="600"/>
    </row>
    <row r="705" spans="1:9" s="593" customFormat="1" ht="21">
      <c r="A705" s="425"/>
      <c r="B705" s="592"/>
      <c r="C705" s="592"/>
      <c r="D705" s="592"/>
      <c r="E705" s="592"/>
      <c r="F705" s="592"/>
      <c r="I705" s="600"/>
    </row>
    <row r="706" spans="1:9" s="593" customFormat="1" ht="21">
      <c r="A706" s="425"/>
      <c r="B706" s="592"/>
      <c r="C706" s="592"/>
      <c r="D706" s="592"/>
      <c r="E706" s="592"/>
      <c r="F706" s="592"/>
      <c r="I706" s="600"/>
    </row>
    <row r="707" spans="1:9" s="593" customFormat="1" ht="21">
      <c r="A707" s="425"/>
      <c r="B707" s="592"/>
      <c r="C707" s="592"/>
      <c r="D707" s="592"/>
      <c r="E707" s="592"/>
      <c r="F707" s="592"/>
      <c r="I707" s="600"/>
    </row>
    <row r="708" spans="1:9" s="593" customFormat="1" ht="21">
      <c r="A708" s="425"/>
      <c r="B708" s="592"/>
      <c r="C708" s="592"/>
      <c r="D708" s="592"/>
      <c r="E708" s="592"/>
      <c r="F708" s="592"/>
      <c r="I708" s="600"/>
    </row>
    <row r="709" spans="1:9" s="593" customFormat="1" ht="21">
      <c r="A709" s="425"/>
      <c r="B709" s="592"/>
      <c r="C709" s="592"/>
      <c r="D709" s="592"/>
      <c r="E709" s="592"/>
      <c r="F709" s="592"/>
      <c r="I709" s="600"/>
    </row>
    <row r="710" spans="1:9" s="593" customFormat="1" ht="21">
      <c r="A710" s="425"/>
      <c r="B710" s="592"/>
      <c r="C710" s="592"/>
      <c r="D710" s="592"/>
      <c r="E710" s="592"/>
      <c r="F710" s="592"/>
      <c r="I710" s="600"/>
    </row>
    <row r="711" spans="1:9" s="593" customFormat="1" ht="21">
      <c r="A711" s="425"/>
      <c r="B711" s="592"/>
      <c r="C711" s="592"/>
      <c r="D711" s="592"/>
      <c r="E711" s="592"/>
      <c r="F711" s="592"/>
      <c r="I711" s="600"/>
    </row>
    <row r="712" spans="1:9" s="593" customFormat="1" ht="21">
      <c r="A712" s="425"/>
      <c r="B712" s="592"/>
      <c r="C712" s="592"/>
      <c r="D712" s="592"/>
      <c r="E712" s="592"/>
      <c r="F712" s="592"/>
      <c r="I712" s="600"/>
    </row>
    <row r="713" spans="1:9" s="593" customFormat="1" ht="21">
      <c r="A713" s="425"/>
      <c r="B713" s="592"/>
      <c r="C713" s="592"/>
      <c r="D713" s="592"/>
      <c r="E713" s="592"/>
      <c r="F713" s="592"/>
      <c r="I713" s="600"/>
    </row>
    <row r="714" spans="1:9" s="593" customFormat="1" ht="21">
      <c r="A714" s="425"/>
      <c r="B714" s="592"/>
      <c r="C714" s="592"/>
      <c r="D714" s="592"/>
      <c r="E714" s="592"/>
      <c r="F714" s="592"/>
      <c r="I714" s="600"/>
    </row>
    <row r="715" spans="1:9" s="593" customFormat="1" ht="21">
      <c r="A715" s="425"/>
      <c r="B715" s="592"/>
      <c r="C715" s="592"/>
      <c r="D715" s="592"/>
      <c r="E715" s="592"/>
      <c r="F715" s="592"/>
      <c r="I715" s="600"/>
    </row>
    <row r="716" spans="1:9" s="593" customFormat="1" ht="21">
      <c r="A716" s="425"/>
      <c r="B716" s="592"/>
      <c r="C716" s="592"/>
      <c r="D716" s="592"/>
      <c r="E716" s="592"/>
      <c r="F716" s="592"/>
      <c r="I716" s="600"/>
    </row>
    <row r="717" spans="1:9" s="593" customFormat="1" ht="21">
      <c r="A717" s="425"/>
      <c r="B717" s="592"/>
      <c r="C717" s="592"/>
      <c r="D717" s="592"/>
      <c r="E717" s="592"/>
      <c r="F717" s="592"/>
      <c r="I717" s="600"/>
    </row>
    <row r="718" spans="1:9" s="593" customFormat="1" ht="21">
      <c r="A718" s="425"/>
      <c r="B718" s="592"/>
      <c r="C718" s="592"/>
      <c r="D718" s="592"/>
      <c r="E718" s="592"/>
      <c r="F718" s="592"/>
      <c r="I718" s="600"/>
    </row>
    <row r="719" spans="1:9" s="593" customFormat="1" ht="21">
      <c r="A719" s="425"/>
      <c r="B719" s="592"/>
      <c r="C719" s="592"/>
      <c r="D719" s="592"/>
      <c r="E719" s="592"/>
      <c r="F719" s="592"/>
      <c r="I719" s="600"/>
    </row>
    <row r="720" spans="1:9" s="593" customFormat="1" ht="21">
      <c r="A720" s="425"/>
      <c r="B720" s="592"/>
      <c r="C720" s="592"/>
      <c r="D720" s="592"/>
      <c r="E720" s="592"/>
      <c r="F720" s="592"/>
      <c r="I720" s="600"/>
    </row>
    <row r="721" spans="1:9" s="593" customFormat="1" ht="21">
      <c r="A721" s="425"/>
      <c r="B721" s="592"/>
      <c r="C721" s="592"/>
      <c r="D721" s="592"/>
      <c r="E721" s="592"/>
      <c r="F721" s="592"/>
      <c r="I721" s="600"/>
    </row>
    <row r="722" spans="1:9" s="593" customFormat="1" ht="21">
      <c r="A722" s="425"/>
      <c r="B722" s="592"/>
      <c r="C722" s="592"/>
      <c r="D722" s="592"/>
      <c r="E722" s="592"/>
      <c r="F722" s="592"/>
      <c r="I722" s="600"/>
    </row>
    <row r="723" spans="1:9" s="593" customFormat="1" ht="21">
      <c r="A723" s="425"/>
      <c r="B723" s="592"/>
      <c r="C723" s="592"/>
      <c r="D723" s="592"/>
      <c r="E723" s="592"/>
      <c r="F723" s="592"/>
      <c r="I723" s="600"/>
    </row>
    <row r="724" spans="1:9" s="593" customFormat="1" ht="21">
      <c r="A724" s="425"/>
      <c r="B724" s="592"/>
      <c r="C724" s="592"/>
      <c r="D724" s="592"/>
      <c r="E724" s="592"/>
      <c r="F724" s="592"/>
      <c r="I724" s="600"/>
    </row>
    <row r="725" spans="1:9" s="593" customFormat="1" ht="21">
      <c r="A725" s="425"/>
      <c r="B725" s="592"/>
      <c r="C725" s="592"/>
      <c r="D725" s="592"/>
      <c r="E725" s="592"/>
      <c r="F725" s="592"/>
      <c r="I725" s="600"/>
    </row>
    <row r="726" spans="1:9" s="593" customFormat="1" ht="21">
      <c r="A726" s="425"/>
      <c r="B726" s="592"/>
      <c r="C726" s="592"/>
      <c r="D726" s="592"/>
      <c r="E726" s="592"/>
      <c r="F726" s="592"/>
      <c r="I726" s="600"/>
    </row>
    <row r="727" spans="1:9" s="593" customFormat="1" ht="21">
      <c r="A727" s="425"/>
      <c r="B727" s="592"/>
      <c r="C727" s="592"/>
      <c r="D727" s="592"/>
      <c r="E727" s="592"/>
      <c r="F727" s="592"/>
      <c r="I727" s="600"/>
    </row>
    <row r="728" spans="1:9" s="593" customFormat="1" ht="21">
      <c r="A728" s="425"/>
      <c r="B728" s="592"/>
      <c r="C728" s="592"/>
      <c r="D728" s="592"/>
      <c r="E728" s="592"/>
      <c r="F728" s="592"/>
      <c r="I728" s="600"/>
    </row>
    <row r="729" spans="1:9" s="593" customFormat="1" ht="21">
      <c r="A729" s="425"/>
      <c r="B729" s="592"/>
      <c r="C729" s="592"/>
      <c r="D729" s="592"/>
      <c r="E729" s="592"/>
      <c r="F729" s="592"/>
      <c r="I729" s="600"/>
    </row>
    <row r="730" spans="1:9" s="593" customFormat="1" ht="21">
      <c r="A730" s="425"/>
      <c r="B730" s="592"/>
      <c r="C730" s="592"/>
      <c r="D730" s="592"/>
      <c r="E730" s="592"/>
      <c r="F730" s="592"/>
      <c r="I730" s="600"/>
    </row>
    <row r="731" spans="1:9" s="593" customFormat="1" ht="21">
      <c r="A731" s="425"/>
      <c r="B731" s="592"/>
      <c r="C731" s="592"/>
      <c r="D731" s="592"/>
      <c r="E731" s="592"/>
      <c r="F731" s="592"/>
      <c r="I731" s="600"/>
    </row>
    <row r="732" spans="1:9" s="593" customFormat="1" ht="21">
      <c r="A732" s="425"/>
      <c r="B732" s="592"/>
      <c r="C732" s="592"/>
      <c r="D732" s="592"/>
      <c r="E732" s="592"/>
      <c r="F732" s="592"/>
      <c r="I732" s="600"/>
    </row>
    <row r="733" spans="1:9" s="593" customFormat="1" ht="21">
      <c r="A733" s="425"/>
      <c r="B733" s="592"/>
      <c r="C733" s="592"/>
      <c r="D733" s="592"/>
      <c r="E733" s="592"/>
      <c r="F733" s="592"/>
      <c r="I733" s="600"/>
    </row>
    <row r="734" spans="1:9" s="593" customFormat="1" ht="21">
      <c r="A734" s="425"/>
      <c r="B734" s="592"/>
      <c r="C734" s="592"/>
      <c r="D734" s="592"/>
      <c r="E734" s="592"/>
      <c r="F734" s="592"/>
      <c r="I734" s="600"/>
    </row>
    <row r="735" spans="1:9" s="593" customFormat="1" ht="21">
      <c r="A735" s="425"/>
      <c r="B735" s="592"/>
      <c r="C735" s="592"/>
      <c r="D735" s="592"/>
      <c r="E735" s="592"/>
      <c r="F735" s="592"/>
      <c r="I735" s="600"/>
    </row>
    <row r="736" spans="1:9" s="593" customFormat="1" ht="38.25" customHeight="1">
      <c r="A736" s="425"/>
      <c r="B736" s="592"/>
      <c r="C736" s="592"/>
      <c r="D736" s="592"/>
      <c r="E736" s="592"/>
      <c r="F736" s="592"/>
      <c r="I736" s="600"/>
    </row>
    <row r="737" spans="1:9" s="593" customFormat="1" ht="21">
      <c r="A737" s="425"/>
      <c r="B737" s="592"/>
      <c r="C737" s="592"/>
      <c r="D737" s="592"/>
      <c r="E737" s="592"/>
      <c r="F737" s="592"/>
      <c r="I737" s="600"/>
    </row>
    <row r="738" spans="2:7" ht="21">
      <c r="B738" s="592"/>
      <c r="C738" s="592"/>
      <c r="D738" s="592"/>
      <c r="E738" s="592"/>
      <c r="F738" s="592"/>
      <c r="G738" s="441">
        <f>(IF(E697&lt;&gt;0,$G$2,IF(F697&lt;&gt;0,$G$2,"")))</f>
      </c>
    </row>
  </sheetData>
  <sheetProtection password="81B0" sheet="1"/>
  <mergeCells count="138">
    <mergeCell ref="C25:D25"/>
    <mergeCell ref="C26:D26"/>
    <mergeCell ref="B7:D7"/>
    <mergeCell ref="B9:D9"/>
    <mergeCell ref="B12:D12"/>
    <mergeCell ref="C22:D22"/>
    <mergeCell ref="C23:D23"/>
    <mergeCell ref="C24:D24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74:D74"/>
    <mergeCell ref="C75:D75"/>
    <mergeCell ref="L63:L65"/>
    <mergeCell ref="C77:D77"/>
    <mergeCell ref="C76:D76"/>
    <mergeCell ref="C71:D71"/>
    <mergeCell ref="M63:M65"/>
    <mergeCell ref="C64:D64"/>
    <mergeCell ref="C65:D65"/>
    <mergeCell ref="C63:D63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96:D96"/>
    <mergeCell ref="B99:D99"/>
    <mergeCell ref="C90:D90"/>
    <mergeCell ref="C91:D91"/>
    <mergeCell ref="C94:D94"/>
    <mergeCell ref="C95:D95"/>
    <mergeCell ref="C80:D80"/>
    <mergeCell ref="C81:D81"/>
    <mergeCell ref="C82:D82"/>
    <mergeCell ref="C83:D83"/>
    <mergeCell ref="C84:D84"/>
    <mergeCell ref="C85:D85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B101:D101"/>
    <mergeCell ref="B104:D104"/>
    <mergeCell ref="C108:D108"/>
    <mergeCell ref="C109:D109"/>
    <mergeCell ref="C112:D112"/>
    <mergeCell ref="C113:D113"/>
    <mergeCell ref="C132:D132"/>
    <mergeCell ref="C116:D116"/>
    <mergeCell ref="C131:D131"/>
    <mergeCell ref="C118:D118"/>
    <mergeCell ref="C119:D119"/>
    <mergeCell ref="C120:D120"/>
    <mergeCell ref="C121:D121"/>
    <mergeCell ref="C133:D133"/>
    <mergeCell ref="C134:D134"/>
    <mergeCell ref="C122:D122"/>
    <mergeCell ref="C124:D124"/>
    <mergeCell ref="C125:D125"/>
    <mergeCell ref="C126:D126"/>
    <mergeCell ref="C129:D129"/>
    <mergeCell ref="C130:D130"/>
    <mergeCell ref="C127:D127"/>
    <mergeCell ref="C128:D128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68:D168"/>
    <mergeCell ref="C183:D183"/>
    <mergeCell ref="C184:D184"/>
    <mergeCell ref="C173:D173"/>
    <mergeCell ref="C174:D174"/>
    <mergeCell ref="C175:D175"/>
    <mergeCell ref="C176:D176"/>
    <mergeCell ref="C177:D177"/>
    <mergeCell ref="B198:D198"/>
    <mergeCell ref="C204:D204"/>
    <mergeCell ref="C187:D187"/>
    <mergeCell ref="C188:D188"/>
    <mergeCell ref="B193:D193"/>
    <mergeCell ref="B195:D195"/>
    <mergeCell ref="C185:D185"/>
    <mergeCell ref="C186:D186"/>
    <mergeCell ref="C179:D179"/>
    <mergeCell ref="C117:D117"/>
    <mergeCell ref="C178:D178"/>
    <mergeCell ref="C180:D180"/>
    <mergeCell ref="C181:D181"/>
    <mergeCell ref="C182:D182"/>
    <mergeCell ref="C169:D169"/>
    <mergeCell ref="C170:D170"/>
    <mergeCell ref="C211:D211"/>
    <mergeCell ref="C212:D212"/>
    <mergeCell ref="C205:D205"/>
    <mergeCell ref="C206:D206"/>
    <mergeCell ref="C209:D209"/>
    <mergeCell ref="C210:D210"/>
    <mergeCell ref="C207:D207"/>
    <mergeCell ref="C208:D208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Z150"/>
  <sheetViews>
    <sheetView tabSelected="1" view="pageBreakPreview" zoomScale="60" zoomScaleNormal="71" workbookViewId="0" topLeftCell="C5">
      <selection activeCell="R16" sqref="R16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793" t="s">
        <v>754</v>
      </c>
      <c r="C3" s="794"/>
      <c r="D3" s="794"/>
    </row>
    <row r="4" spans="2:5" ht="15.75">
      <c r="B4" s="9" t="s">
        <v>1605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1161</v>
      </c>
      <c r="C6" s="6"/>
      <c r="D6" s="6"/>
    </row>
    <row r="7" spans="2:4" ht="29.25" customHeight="1">
      <c r="B7" s="6" t="s">
        <v>1160</v>
      </c>
      <c r="C7" s="6"/>
      <c r="D7" s="6"/>
    </row>
    <row r="8" spans="2:14" ht="30.75" customHeight="1" thickBot="1">
      <c r="B8" s="16" t="s">
        <v>1335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1156</v>
      </c>
      <c r="G10" s="13" t="s">
        <v>1170</v>
      </c>
      <c r="H10" s="13" t="s">
        <v>1171</v>
      </c>
    </row>
    <row r="11" spans="2:21" ht="23.25" customHeight="1" thickBot="1">
      <c r="B11" s="8" t="s">
        <v>1606</v>
      </c>
      <c r="C11" s="8"/>
      <c r="D11" s="8"/>
      <c r="E11" s="231" t="s">
        <v>475</v>
      </c>
      <c r="F11" s="19" t="s">
        <v>1165</v>
      </c>
      <c r="G11" s="230">
        <v>41640</v>
      </c>
      <c r="H11" s="230">
        <v>41698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128</v>
      </c>
      <c r="C12" s="232" t="s">
        <v>1146</v>
      </c>
      <c r="D12" s="171"/>
      <c r="E12" s="402" t="s">
        <v>127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1163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1148</v>
      </c>
      <c r="C16" s="111" t="s">
        <v>1031</v>
      </c>
      <c r="D16" s="111"/>
      <c r="E16" s="787" t="s">
        <v>1157</v>
      </c>
      <c r="F16" s="788"/>
      <c r="G16" s="791" t="s">
        <v>24</v>
      </c>
      <c r="H16" s="792"/>
      <c r="I16" s="789" t="s">
        <v>1034</v>
      </c>
      <c r="J16" s="790"/>
      <c r="K16" s="33" t="s">
        <v>1159</v>
      </c>
      <c r="L16" s="33" t="s">
        <v>20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1147</v>
      </c>
      <c r="C17" s="32"/>
      <c r="D17" s="32"/>
      <c r="E17" s="35" t="s">
        <v>1162</v>
      </c>
      <c r="F17" s="36" t="s">
        <v>1153</v>
      </c>
      <c r="G17" s="121"/>
      <c r="H17" s="122"/>
      <c r="I17" s="35" t="s">
        <v>1162</v>
      </c>
      <c r="J17" s="35" t="s">
        <v>1153</v>
      </c>
      <c r="K17" s="35" t="s">
        <v>1153</v>
      </c>
      <c r="L17" s="35" t="s">
        <v>1153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1150</v>
      </c>
      <c r="C18" s="32"/>
      <c r="D18" s="32"/>
      <c r="E18" s="35" t="s">
        <v>1149</v>
      </c>
      <c r="F18" s="36"/>
      <c r="G18" s="36" t="s">
        <v>25</v>
      </c>
      <c r="H18" s="35" t="s">
        <v>26</v>
      </c>
      <c r="I18" s="35" t="s">
        <v>1149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1152</v>
      </c>
      <c r="F20" s="42" t="s">
        <v>1152</v>
      </c>
      <c r="G20" s="42" t="s">
        <v>1151</v>
      </c>
      <c r="H20" s="41" t="s">
        <v>1151</v>
      </c>
      <c r="I20" s="41" t="s">
        <v>1158</v>
      </c>
      <c r="J20" s="41" t="s">
        <v>1158</v>
      </c>
      <c r="K20" s="41" t="s">
        <v>1164</v>
      </c>
      <c r="L20" s="41" t="s">
        <v>1172</v>
      </c>
      <c r="M20" s="41" t="s">
        <v>1172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1201</v>
      </c>
      <c r="C22" s="126" t="s">
        <v>1336</v>
      </c>
      <c r="D22" s="48"/>
      <c r="E22" s="157">
        <v>51000000</v>
      </c>
      <c r="F22" s="157">
        <v>20954337</v>
      </c>
      <c r="G22" s="157">
        <v>20253223</v>
      </c>
      <c r="H22" s="157">
        <v>701114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1200</v>
      </c>
      <c r="C23" s="128" t="s">
        <v>51</v>
      </c>
      <c r="D23" s="51"/>
      <c r="E23" s="158">
        <v>0</v>
      </c>
      <c r="F23" s="158">
        <v>0</v>
      </c>
      <c r="G23" s="158">
        <v>0</v>
      </c>
      <c r="H23" s="158"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23</v>
      </c>
      <c r="C24" s="129" t="s">
        <v>18</v>
      </c>
      <c r="D24" s="97"/>
      <c r="E24" s="160"/>
      <c r="F24" s="159"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1202</v>
      </c>
      <c r="C25" s="130" t="s">
        <v>1178</v>
      </c>
      <c r="D25" s="102"/>
      <c r="E25" s="157">
        <v>51000000</v>
      </c>
      <c r="F25" s="157">
        <v>20954337</v>
      </c>
      <c r="G25" s="157">
        <v>20253223</v>
      </c>
      <c r="H25" s="157">
        <v>701114</v>
      </c>
      <c r="I25" s="74">
        <f aca="true" t="shared" si="0" ref="G25:M25">+I26+I30+I31+I32+I33</f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1203</v>
      </c>
      <c r="C26" s="131" t="s">
        <v>1179</v>
      </c>
      <c r="D26" s="97"/>
      <c r="E26" s="160">
        <v>1600000</v>
      </c>
      <c r="F26" s="160">
        <v>105323</v>
      </c>
      <c r="G26" s="160">
        <v>77747</v>
      </c>
      <c r="H26" s="160">
        <v>27576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1145</v>
      </c>
      <c r="C27" s="119" t="s">
        <v>27</v>
      </c>
      <c r="D27" s="54"/>
      <c r="E27" s="159">
        <v>0</v>
      </c>
      <c r="F27" s="161">
        <v>0</v>
      </c>
      <c r="G27" s="159">
        <v>0</v>
      </c>
      <c r="H27" s="159"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19</v>
      </c>
      <c r="C28" s="119" t="s">
        <v>28</v>
      </c>
      <c r="D28" s="54"/>
      <c r="E28" s="161">
        <v>781607</v>
      </c>
      <c r="F28" s="161">
        <v>28551</v>
      </c>
      <c r="G28" s="161">
        <v>28551</v>
      </c>
      <c r="H28" s="161"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1204</v>
      </c>
      <c r="C29" s="119" t="s">
        <v>29</v>
      </c>
      <c r="D29" s="96"/>
      <c r="E29" s="161">
        <v>818393</v>
      </c>
      <c r="F29" s="161">
        <v>43394</v>
      </c>
      <c r="G29" s="161">
        <v>43394</v>
      </c>
      <c r="H29" s="161"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1205</v>
      </c>
      <c r="C30" s="134" t="s">
        <v>30</v>
      </c>
      <c r="D30" s="96"/>
      <c r="E30" s="161">
        <v>23426000</v>
      </c>
      <c r="F30" s="161">
        <v>3206990</v>
      </c>
      <c r="G30" s="161">
        <v>2531906</v>
      </c>
      <c r="H30" s="161">
        <v>675084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6</v>
      </c>
      <c r="C31" s="133" t="s">
        <v>1180</v>
      </c>
      <c r="D31" s="96"/>
      <c r="E31" s="161">
        <v>7800000</v>
      </c>
      <c r="F31" s="161">
        <v>576057</v>
      </c>
      <c r="G31" s="161">
        <v>576057</v>
      </c>
      <c r="H31" s="161"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7</v>
      </c>
      <c r="C32" s="135" t="s">
        <v>1108</v>
      </c>
      <c r="D32" s="98"/>
      <c r="E32" s="163">
        <v>18174000</v>
      </c>
      <c r="F32" s="161">
        <v>17065967</v>
      </c>
      <c r="G32" s="163">
        <v>17067513</v>
      </c>
      <c r="H32" s="163">
        <v>-1546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1035</v>
      </c>
      <c r="C33" s="154" t="s">
        <v>65</v>
      </c>
      <c r="D33" s="98"/>
      <c r="E33" s="163">
        <v>0</v>
      </c>
      <c r="F33" s="162">
        <v>0</v>
      </c>
      <c r="G33" s="163">
        <v>0</v>
      </c>
      <c r="H33" s="163"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14</v>
      </c>
      <c r="C36" s="136" t="s">
        <v>1181</v>
      </c>
      <c r="D36" s="99"/>
      <c r="E36" s="225">
        <v>0</v>
      </c>
      <c r="F36" s="157">
        <v>0</v>
      </c>
      <c r="G36" s="225">
        <v>0</v>
      </c>
      <c r="H36" s="225"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214</v>
      </c>
      <c r="C37" s="661" t="s">
        <v>1337</v>
      </c>
      <c r="D37" s="54"/>
      <c r="E37" s="225">
        <v>0</v>
      </c>
      <c r="F37" s="157">
        <v>0</v>
      </c>
      <c r="G37" s="225">
        <v>0</v>
      </c>
      <c r="H37" s="225"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1211</v>
      </c>
      <c r="C38" s="140" t="s">
        <v>1185</v>
      </c>
      <c r="D38" s="48"/>
      <c r="E38" s="162">
        <v>248587021</v>
      </c>
      <c r="F38" s="162">
        <v>36224385</v>
      </c>
      <c r="G38" s="162">
        <v>36202334</v>
      </c>
      <c r="H38" s="162">
        <v>22051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1026</v>
      </c>
      <c r="C39" s="131" t="s">
        <v>1182</v>
      </c>
      <c r="D39" s="59"/>
      <c r="E39" s="160">
        <v>22651846</v>
      </c>
      <c r="F39" s="158">
        <v>3912775</v>
      </c>
      <c r="G39" s="160">
        <v>3912775</v>
      </c>
      <c r="H39" s="160"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1212</v>
      </c>
      <c r="C40" s="129" t="s">
        <v>1183</v>
      </c>
      <c r="D40" s="55"/>
      <c r="E40" s="161">
        <v>2113290</v>
      </c>
      <c r="F40" s="161">
        <v>616018</v>
      </c>
      <c r="G40" s="161">
        <v>616018</v>
      </c>
      <c r="H40" s="161"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21</v>
      </c>
      <c r="C41" s="129" t="s">
        <v>1036</v>
      </c>
      <c r="D41" s="55"/>
      <c r="E41" s="161">
        <v>5797233</v>
      </c>
      <c r="F41" s="161">
        <v>1029976</v>
      </c>
      <c r="G41" s="161">
        <v>1029976</v>
      </c>
      <c r="H41" s="161"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1213</v>
      </c>
      <c r="C42" s="129" t="s">
        <v>1356</v>
      </c>
      <c r="D42" s="55"/>
      <c r="E42" s="161">
        <v>20260052</v>
      </c>
      <c r="F42" s="161">
        <v>1028360</v>
      </c>
      <c r="G42" s="161">
        <v>1033885</v>
      </c>
      <c r="H42" s="161">
        <v>-5525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1214</v>
      </c>
      <c r="C43" s="129" t="s">
        <v>1184</v>
      </c>
      <c r="D43" s="55"/>
      <c r="E43" s="161">
        <v>137300</v>
      </c>
      <c r="F43" s="161">
        <v>101277</v>
      </c>
      <c r="G43" s="161">
        <v>73701</v>
      </c>
      <c r="H43" s="161">
        <v>27576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1039</v>
      </c>
      <c r="C44" s="129" t="s">
        <v>31</v>
      </c>
      <c r="D44" s="53"/>
      <c r="E44" s="161">
        <v>0</v>
      </c>
      <c r="F44" s="161">
        <v>27576</v>
      </c>
      <c r="G44" s="161">
        <v>0</v>
      </c>
      <c r="H44" s="161">
        <v>27576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1215</v>
      </c>
      <c r="C45" s="129" t="s">
        <v>1109</v>
      </c>
      <c r="D45" s="55"/>
      <c r="E45" s="161">
        <v>0</v>
      </c>
      <c r="F45" s="161">
        <v>0</v>
      </c>
      <c r="G45" s="161">
        <v>0</v>
      </c>
      <c r="H45" s="161"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1357</v>
      </c>
      <c r="C46" s="129" t="s">
        <v>1363</v>
      </c>
      <c r="D46" s="55"/>
      <c r="E46" s="161">
        <v>0</v>
      </c>
      <c r="F46" s="161">
        <v>0</v>
      </c>
      <c r="G46" s="161">
        <v>0</v>
      </c>
      <c r="H46" s="161"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1358</v>
      </c>
      <c r="C47" s="143" t="s">
        <v>52</v>
      </c>
      <c r="D47" s="55"/>
      <c r="E47" s="161">
        <v>192375000</v>
      </c>
      <c r="F47" s="161">
        <v>29469173</v>
      </c>
      <c r="G47" s="161">
        <v>29469173</v>
      </c>
      <c r="H47" s="161"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1359</v>
      </c>
      <c r="C48" s="129" t="s">
        <v>53</v>
      </c>
      <c r="D48" s="55"/>
      <c r="E48" s="161">
        <v>5252300</v>
      </c>
      <c r="F48" s="161">
        <v>66806</v>
      </c>
      <c r="G48" s="161">
        <v>66806</v>
      </c>
      <c r="H48" s="161"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1360</v>
      </c>
      <c r="C49" s="129" t="s">
        <v>54</v>
      </c>
      <c r="D49" s="53"/>
      <c r="E49" s="161">
        <v>0</v>
      </c>
      <c r="F49" s="161">
        <v>0</v>
      </c>
      <c r="G49" s="161">
        <v>0</v>
      </c>
      <c r="H49" s="161"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1361</v>
      </c>
      <c r="C50" s="155" t="s">
        <v>1104</v>
      </c>
      <c r="D50" s="53"/>
      <c r="E50" s="161">
        <v>0</v>
      </c>
      <c r="F50" s="161">
        <v>0</v>
      </c>
      <c r="G50" s="161">
        <v>0</v>
      </c>
      <c r="H50" s="161"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1038</v>
      </c>
      <c r="C51" s="129" t="s">
        <v>32</v>
      </c>
      <c r="D51" s="112"/>
      <c r="E51" s="161">
        <v>0</v>
      </c>
      <c r="F51" s="161">
        <v>0</v>
      </c>
      <c r="G51" s="161">
        <v>0</v>
      </c>
      <c r="H51" s="161"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63</v>
      </c>
      <c r="C52" s="154" t="s">
        <v>64</v>
      </c>
      <c r="D52" s="87"/>
      <c r="E52" s="161">
        <v>0</v>
      </c>
      <c r="F52" s="161">
        <v>0</v>
      </c>
      <c r="G52" s="161">
        <v>0</v>
      </c>
      <c r="H52" s="161"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1362</v>
      </c>
      <c r="C53" s="144" t="s">
        <v>1037</v>
      </c>
      <c r="D53" s="85"/>
      <c r="E53" s="226">
        <v>0</v>
      </c>
      <c r="F53" s="163">
        <v>0</v>
      </c>
      <c r="G53" s="226">
        <v>0</v>
      </c>
      <c r="H53" s="226"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1338</v>
      </c>
      <c r="C54" s="146" t="s">
        <v>579</v>
      </c>
      <c r="D54" s="61"/>
      <c r="E54" s="157">
        <v>213080321</v>
      </c>
      <c r="F54" s="164">
        <v>17755139</v>
      </c>
      <c r="G54" s="157">
        <v>18321243</v>
      </c>
      <c r="H54" s="157">
        <v>-566104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1339</v>
      </c>
      <c r="C55" s="129" t="s">
        <v>1107</v>
      </c>
      <c r="D55" s="55"/>
      <c r="E55" s="166">
        <v>203497400</v>
      </c>
      <c r="F55" s="160">
        <v>13636005</v>
      </c>
      <c r="G55" s="166">
        <v>13636005</v>
      </c>
      <c r="H55" s="166"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1216</v>
      </c>
      <c r="C56" s="129" t="s">
        <v>580</v>
      </c>
      <c r="D56" s="55"/>
      <c r="E56" s="166">
        <v>9582921</v>
      </c>
      <c r="F56" s="161">
        <v>2275944</v>
      </c>
      <c r="G56" s="166">
        <v>2842048</v>
      </c>
      <c r="H56" s="166">
        <v>-566104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22</v>
      </c>
      <c r="C57" s="144" t="s">
        <v>33</v>
      </c>
      <c r="D57" s="55"/>
      <c r="E57" s="166">
        <v>0</v>
      </c>
      <c r="F57" s="161">
        <v>0</v>
      </c>
      <c r="G57" s="166">
        <v>0</v>
      </c>
      <c r="H57" s="166"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1110</v>
      </c>
      <c r="C58" s="129" t="s">
        <v>18</v>
      </c>
      <c r="D58" s="55"/>
      <c r="E58" s="166">
        <v>0</v>
      </c>
      <c r="F58" s="161">
        <v>0</v>
      </c>
      <c r="G58" s="166">
        <v>0</v>
      </c>
      <c r="H58" s="166"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176</v>
      </c>
      <c r="C60" s="148" t="s">
        <v>1186</v>
      </c>
      <c r="D60" s="57"/>
      <c r="E60" s="227">
        <v>0</v>
      </c>
      <c r="F60" s="163">
        <v>1843190</v>
      </c>
      <c r="G60" s="227">
        <v>1843190</v>
      </c>
      <c r="H60" s="227"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578</v>
      </c>
      <c r="C61" s="136" t="s">
        <v>60</v>
      </c>
      <c r="D61" s="87"/>
      <c r="E61" s="225">
        <v>0</v>
      </c>
      <c r="F61" s="164">
        <v>0</v>
      </c>
      <c r="G61" s="225">
        <v>0</v>
      </c>
      <c r="H61" s="225"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62</v>
      </c>
      <c r="C62" s="140"/>
      <c r="D62" s="61"/>
      <c r="E62" s="157">
        <v>15493300</v>
      </c>
      <c r="F62" s="164">
        <v>2485091</v>
      </c>
      <c r="G62" s="157">
        <v>2372132</v>
      </c>
      <c r="H62" s="157">
        <v>112959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v>0</v>
      </c>
      <c r="F63" s="166">
        <v>0</v>
      </c>
      <c r="G63" s="166">
        <v>0</v>
      </c>
      <c r="H63" s="166">
        <v>0</v>
      </c>
      <c r="I63" s="91" t="e">
        <f aca="true" t="shared" si="1" ref="E63:M63">+I62+I64</f>
        <v>#REF!</v>
      </c>
      <c r="J63" s="91" t="e">
        <f t="shared" si="1"/>
        <v>#REF!</v>
      </c>
      <c r="K63" s="91" t="e">
        <f t="shared" si="1"/>
        <v>#REF!</v>
      </c>
      <c r="L63" s="91" t="e">
        <f t="shared" si="1"/>
        <v>#REF!</v>
      </c>
      <c r="M63" s="91" t="e">
        <f t="shared" si="1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61</v>
      </c>
      <c r="C64" s="140" t="s">
        <v>1217</v>
      </c>
      <c r="D64" s="61"/>
      <c r="E64" s="167">
        <v>-15493300</v>
      </c>
      <c r="F64" s="162">
        <v>-2485091</v>
      </c>
      <c r="G64" s="167">
        <v>-2372132</v>
      </c>
      <c r="H64" s="167">
        <v>-112959</v>
      </c>
      <c r="I64" s="73" t="e">
        <f aca="true" t="shared" si="2" ref="G64:L64">SUM(+I66+I74+I75+I82+I83+I84+I87+I88+I89+I90+I91+I92+I93)</f>
        <v>#REF!</v>
      </c>
      <c r="J64" s="73" t="e">
        <f t="shared" si="2"/>
        <v>#REF!</v>
      </c>
      <c r="K64" s="73" t="e">
        <f t="shared" si="2"/>
        <v>#REF!</v>
      </c>
      <c r="L64" s="73" t="e">
        <f t="shared" si="2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1218</v>
      </c>
      <c r="C66" s="129" t="s">
        <v>1040</v>
      </c>
      <c r="D66" s="55"/>
      <c r="E66" s="166">
        <v>0</v>
      </c>
      <c r="F66" s="161">
        <v>-972967</v>
      </c>
      <c r="G66" s="166">
        <v>-56436</v>
      </c>
      <c r="H66" s="166">
        <v>-916531</v>
      </c>
      <c r="I66" s="91" t="e">
        <f aca="true" t="shared" si="3" ref="G66:M66">SUM(I67:I73)</f>
        <v>#REF!</v>
      </c>
      <c r="J66" s="91" t="e">
        <f t="shared" si="3"/>
        <v>#REF!</v>
      </c>
      <c r="K66" s="91" t="e">
        <f t="shared" si="3"/>
        <v>#REF!</v>
      </c>
      <c r="L66" s="91" t="e">
        <f t="shared" si="3"/>
        <v>#REF!</v>
      </c>
      <c r="M66" s="91" t="e">
        <f t="shared" si="3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1219</v>
      </c>
      <c r="C67" s="129" t="s">
        <v>34</v>
      </c>
      <c r="D67" s="53"/>
      <c r="E67" s="166">
        <v>0</v>
      </c>
      <c r="F67" s="161">
        <v>0</v>
      </c>
      <c r="G67" s="166">
        <v>0</v>
      </c>
      <c r="H67" s="166"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1220</v>
      </c>
      <c r="C68" s="129" t="s">
        <v>35</v>
      </c>
      <c r="D68" s="53"/>
      <c r="E68" s="166">
        <v>0</v>
      </c>
      <c r="F68" s="161">
        <v>-916531</v>
      </c>
      <c r="G68" s="166">
        <v>0</v>
      </c>
      <c r="H68" s="166">
        <v>-916531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360</v>
      </c>
      <c r="C69" s="129" t="s">
        <v>1187</v>
      </c>
      <c r="D69" s="53"/>
      <c r="E69" s="166">
        <v>0</v>
      </c>
      <c r="F69" s="161">
        <v>0</v>
      </c>
      <c r="G69" s="166">
        <v>0</v>
      </c>
      <c r="H69" s="166"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361</v>
      </c>
      <c r="C70" s="129" t="s">
        <v>1188</v>
      </c>
      <c r="D70" s="53"/>
      <c r="E70" s="166">
        <v>0</v>
      </c>
      <c r="F70" s="161">
        <v>0</v>
      </c>
      <c r="G70" s="166">
        <v>0</v>
      </c>
      <c r="H70" s="166"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362</v>
      </c>
      <c r="C71" s="129" t="s">
        <v>36</v>
      </c>
      <c r="D71" s="53"/>
      <c r="E71" s="166">
        <v>0</v>
      </c>
      <c r="F71" s="161">
        <v>0</v>
      </c>
      <c r="G71" s="166">
        <v>0</v>
      </c>
      <c r="H71" s="166"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48</v>
      </c>
      <c r="C72" s="150" t="s">
        <v>37</v>
      </c>
      <c r="D72" s="94"/>
      <c r="E72" s="166">
        <v>0</v>
      </c>
      <c r="F72" s="161">
        <v>10125</v>
      </c>
      <c r="G72" s="166">
        <v>10125</v>
      </c>
      <c r="H72" s="166"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1027</v>
      </c>
      <c r="C73" s="150" t="s">
        <v>38</v>
      </c>
      <c r="D73" s="94"/>
      <c r="E73" s="166">
        <v>0</v>
      </c>
      <c r="F73" s="161">
        <v>-66561</v>
      </c>
      <c r="G73" s="166">
        <v>-66561</v>
      </c>
      <c r="H73" s="166"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363</v>
      </c>
      <c r="C74" s="148" t="s">
        <v>1189</v>
      </c>
      <c r="D74" s="85"/>
      <c r="E74" s="166">
        <v>0</v>
      </c>
      <c r="F74" s="161">
        <v>0</v>
      </c>
      <c r="G74" s="166">
        <v>0</v>
      </c>
      <c r="H74" s="166"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1028</v>
      </c>
      <c r="C75" s="129" t="s">
        <v>1041</v>
      </c>
      <c r="D75" s="55"/>
      <c r="E75" s="166">
        <v>0</v>
      </c>
      <c r="F75" s="161">
        <v>916531</v>
      </c>
      <c r="G75" s="166">
        <v>0</v>
      </c>
      <c r="H75" s="166">
        <v>916531</v>
      </c>
      <c r="I75" s="91">
        <f aca="true" t="shared" si="4" ref="G75:M75">SUM(I76:I81)</f>
        <v>0</v>
      </c>
      <c r="J75" s="91">
        <f t="shared" si="4"/>
        <v>0</v>
      </c>
      <c r="K75" s="91">
        <f t="shared" si="4"/>
        <v>0</v>
      </c>
      <c r="L75" s="91">
        <f t="shared" si="4"/>
        <v>0</v>
      </c>
      <c r="M75" s="91">
        <f t="shared" si="4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1029</v>
      </c>
      <c r="C76" s="129" t="s">
        <v>39</v>
      </c>
      <c r="D76" s="53"/>
      <c r="E76" s="166">
        <v>0</v>
      </c>
      <c r="F76" s="161">
        <v>0</v>
      </c>
      <c r="G76" s="166">
        <v>0</v>
      </c>
      <c r="H76" s="166"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1030</v>
      </c>
      <c r="C77" s="129" t="s">
        <v>40</v>
      </c>
      <c r="D77" s="53"/>
      <c r="E77" s="166">
        <v>0</v>
      </c>
      <c r="F77" s="161">
        <v>0</v>
      </c>
      <c r="G77" s="166">
        <v>0</v>
      </c>
      <c r="H77" s="166"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1199</v>
      </c>
      <c r="C78" s="129" t="s">
        <v>41</v>
      </c>
      <c r="D78" s="53"/>
      <c r="E78" s="166">
        <v>0</v>
      </c>
      <c r="F78" s="161">
        <v>0</v>
      </c>
      <c r="G78" s="166">
        <v>0</v>
      </c>
      <c r="H78" s="166"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1106</v>
      </c>
      <c r="C80" s="129" t="s">
        <v>42</v>
      </c>
      <c r="D80" s="53"/>
      <c r="E80" s="166">
        <v>0</v>
      </c>
      <c r="F80" s="161">
        <v>0</v>
      </c>
      <c r="G80" s="166">
        <v>0</v>
      </c>
      <c r="H80" s="166"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1105</v>
      </c>
      <c r="C81" s="129" t="s">
        <v>43</v>
      </c>
      <c r="D81" s="53"/>
      <c r="E81" s="166">
        <v>0</v>
      </c>
      <c r="F81" s="161">
        <v>916531</v>
      </c>
      <c r="G81" s="166">
        <v>0</v>
      </c>
      <c r="H81" s="166">
        <v>916531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17</v>
      </c>
      <c r="C82" s="129" t="s">
        <v>1190</v>
      </c>
      <c r="D82" s="55"/>
      <c r="E82" s="166">
        <v>0</v>
      </c>
      <c r="F82" s="161">
        <v>0</v>
      </c>
      <c r="G82" s="166">
        <v>0</v>
      </c>
      <c r="H82" s="166"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1198</v>
      </c>
      <c r="C83" s="129" t="s">
        <v>1191</v>
      </c>
      <c r="D83" s="55"/>
      <c r="E83" s="166">
        <v>0</v>
      </c>
      <c r="F83" s="161">
        <v>0</v>
      </c>
      <c r="G83" s="166">
        <v>0</v>
      </c>
      <c r="H83" s="166"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1197</v>
      </c>
      <c r="C84" s="129" t="s">
        <v>216</v>
      </c>
      <c r="D84" s="55"/>
      <c r="E84" s="166">
        <v>-5493300</v>
      </c>
      <c r="F84" s="161">
        <v>-1740254</v>
      </c>
      <c r="G84" s="166">
        <v>-1740254</v>
      </c>
      <c r="H84" s="166">
        <v>0</v>
      </c>
      <c r="I84" s="91">
        <f aca="true" t="shared" si="5" ref="G84:M84">+I85+I86</f>
        <v>0</v>
      </c>
      <c r="J84" s="91">
        <f t="shared" si="5"/>
        <v>0</v>
      </c>
      <c r="K84" s="91">
        <f t="shared" si="5"/>
        <v>0</v>
      </c>
      <c r="L84" s="91">
        <f t="shared" si="5"/>
        <v>0</v>
      </c>
      <c r="M84" s="91">
        <f t="shared" si="5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1196</v>
      </c>
      <c r="C85" s="129" t="s">
        <v>217</v>
      </c>
      <c r="D85" s="55"/>
      <c r="E85" s="166">
        <v>0</v>
      </c>
      <c r="F85" s="161">
        <v>0</v>
      </c>
      <c r="G85" s="166">
        <v>0</v>
      </c>
      <c r="H85" s="166"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1032</v>
      </c>
      <c r="C86" s="129" t="s">
        <v>1341</v>
      </c>
      <c r="D86" s="95"/>
      <c r="E86" s="166">
        <v>-5493300</v>
      </c>
      <c r="F86" s="161">
        <v>-1740254</v>
      </c>
      <c r="G86" s="166">
        <v>-1740254</v>
      </c>
      <c r="H86" s="166"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177</v>
      </c>
      <c r="C87" s="144" t="s">
        <v>1192</v>
      </c>
      <c r="D87" s="107"/>
      <c r="E87" s="228">
        <v>0</v>
      </c>
      <c r="F87" s="157">
        <v>0</v>
      </c>
      <c r="G87" s="228">
        <v>0</v>
      </c>
      <c r="H87" s="228"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1195</v>
      </c>
      <c r="C88" s="127" t="s">
        <v>44</v>
      </c>
      <c r="D88" s="109"/>
      <c r="E88" s="229">
        <v>0</v>
      </c>
      <c r="F88" s="157">
        <v>1029574</v>
      </c>
      <c r="G88" s="229">
        <v>0</v>
      </c>
      <c r="H88" s="229">
        <v>1029574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1194</v>
      </c>
      <c r="C89" s="153" t="s">
        <v>45</v>
      </c>
      <c r="D89" s="103"/>
      <c r="E89" s="164">
        <v>-10000000</v>
      </c>
      <c r="F89" s="157">
        <v>-1716225</v>
      </c>
      <c r="G89" s="164">
        <v>-573694</v>
      </c>
      <c r="H89" s="164">
        <v>-1142531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1193</v>
      </c>
      <c r="C90" s="130" t="s">
        <v>46</v>
      </c>
      <c r="D90" s="113"/>
      <c r="E90" s="157">
        <v>0</v>
      </c>
      <c r="F90" s="157">
        <v>-1682</v>
      </c>
      <c r="G90" s="157">
        <v>-1680</v>
      </c>
      <c r="H90" s="157">
        <v>-2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55</v>
      </c>
      <c r="C91" s="127" t="s">
        <v>56</v>
      </c>
      <c r="D91" s="102"/>
      <c r="E91" s="157">
        <v>0</v>
      </c>
      <c r="F91" s="157">
        <v>0</v>
      </c>
      <c r="G91" s="157">
        <v>0</v>
      </c>
      <c r="H91" s="157"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57</v>
      </c>
      <c r="C92" s="153" t="s">
        <v>58</v>
      </c>
      <c r="D92" s="102"/>
      <c r="E92" s="157">
        <v>0</v>
      </c>
      <c r="F92" s="157">
        <v>-68</v>
      </c>
      <c r="G92" s="157">
        <v>-68</v>
      </c>
      <c r="H92" s="157"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59</v>
      </c>
      <c r="C93" s="137" t="s">
        <v>1033</v>
      </c>
      <c r="D93" s="102"/>
      <c r="E93" s="157">
        <v>0</v>
      </c>
      <c r="F93" s="157">
        <v>0</v>
      </c>
      <c r="G93" s="157">
        <v>0</v>
      </c>
      <c r="H93" s="157"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1365</v>
      </c>
      <c r="C94" s="137" t="s">
        <v>1364</v>
      </c>
      <c r="D94" s="102"/>
      <c r="E94" s="157">
        <v>0</v>
      </c>
      <c r="F94" s="157">
        <v>0</v>
      </c>
      <c r="G94" s="157">
        <v>0</v>
      </c>
      <c r="H94" s="157"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1173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1174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1175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1176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1177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1175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1176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527</v>
      </c>
      <c r="C111" s="70"/>
      <c r="D111" s="70"/>
      <c r="E111" s="71" t="s">
        <v>1115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/>
      <c r="C112" s="72"/>
      <c r="D112" s="72"/>
      <c r="E112" s="72" t="s">
        <v>1114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/>
      <c r="C113" s="68"/>
      <c r="D113" s="68"/>
      <c r="E113" s="780" t="s">
        <v>528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 t="s">
        <v>1114</v>
      </c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1154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1167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1155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1166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1168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1169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47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1111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1591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1112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1113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49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50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34:H51 E53:E87 E34:E51 E22:E32 G22:H32 G90:H94 I67:M7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I12" sqref="I12:AD180"/>
    </sheetView>
  </sheetViews>
  <sheetFormatPr defaultColWidth="9.00390625" defaultRowHeight="12.75"/>
  <cols>
    <col min="1" max="1" width="10.25390625" style="342" hidden="1" customWidth="1"/>
    <col min="2" max="2" width="9.75390625" style="342" hidden="1" customWidth="1"/>
    <col min="3" max="3" width="18.125" style="342" hidden="1" customWidth="1"/>
    <col min="4" max="4" width="11.625" style="342" hidden="1" customWidth="1"/>
    <col min="5" max="5" width="13.875" style="342" hidden="1" customWidth="1"/>
    <col min="6" max="6" width="15.625" style="342" hidden="1" customWidth="1"/>
    <col min="7" max="7" width="12.125" style="342" hidden="1" customWidth="1"/>
    <col min="8" max="8" width="12.75390625" style="342" hidden="1" customWidth="1"/>
    <col min="9" max="9" width="7.125" style="343" hidden="1" customWidth="1"/>
    <col min="10" max="10" width="9.125" style="343" hidden="1" customWidth="1"/>
    <col min="11" max="11" width="60.75390625" style="344" hidden="1" customWidth="1"/>
    <col min="12" max="12" width="16.875" style="345" hidden="1" customWidth="1"/>
    <col min="13" max="14" width="15.00390625" style="345" hidden="1" customWidth="1"/>
    <col min="15" max="15" width="15.00390625" style="634" hidden="1" customWidth="1"/>
    <col min="16" max="16" width="2.25390625" style="346" hidden="1" customWidth="1"/>
    <col min="17" max="17" width="1.00390625" style="346" hidden="1" customWidth="1"/>
    <col min="18" max="18" width="18.375" style="347" hidden="1" customWidth="1"/>
    <col min="19" max="19" width="21.75390625" style="346" hidden="1" customWidth="1"/>
    <col min="20" max="20" width="21.75390625" style="347" hidden="1" customWidth="1"/>
    <col min="21" max="21" width="20.00390625" style="346" hidden="1" customWidth="1"/>
    <col min="22" max="22" width="1.625" style="346" hidden="1" customWidth="1"/>
    <col min="23" max="29" width="17.75390625" style="346" hidden="1" customWidth="1"/>
    <col min="30" max="30" width="23.125" style="346" hidden="1" customWidth="1"/>
    <col min="31" max="16384" width="9.125" style="346" customWidth="1"/>
  </cols>
  <sheetData>
    <row r="1" spans="1:9" ht="12.75">
      <c r="A1" s="342" t="s">
        <v>1330</v>
      </c>
      <c r="B1" s="342">
        <v>169</v>
      </c>
      <c r="I1" s="342"/>
    </row>
    <row r="2" spans="1:9" ht="12.75">
      <c r="A2" s="342" t="s">
        <v>1331</v>
      </c>
      <c r="B2" s="342" t="s">
        <v>1346</v>
      </c>
      <c r="I2" s="342"/>
    </row>
    <row r="3" spans="1:9" ht="12.75">
      <c r="A3" s="342" t="s">
        <v>1332</v>
      </c>
      <c r="B3" s="342" t="s">
        <v>1344</v>
      </c>
      <c r="I3" s="342"/>
    </row>
    <row r="4" spans="1:9" ht="15.75">
      <c r="A4" s="342" t="s">
        <v>1333</v>
      </c>
      <c r="B4" s="342" t="s">
        <v>1608</v>
      </c>
      <c r="C4" s="348"/>
      <c r="I4" s="342"/>
    </row>
    <row r="5" spans="1:3" ht="31.5" customHeight="1">
      <c r="A5" s="342" t="s">
        <v>1334</v>
      </c>
      <c r="B5" s="665"/>
      <c r="C5" s="665"/>
    </row>
    <row r="6" spans="1:2" ht="12.75">
      <c r="A6" s="349"/>
      <c r="B6" s="350"/>
    </row>
    <row r="8" spans="2:9" ht="12.75">
      <c r="B8" s="342" t="s">
        <v>1345</v>
      </c>
      <c r="I8" s="342"/>
    </row>
    <row r="9" ht="12.75">
      <c r="I9" s="342"/>
    </row>
    <row r="10" ht="12.75">
      <c r="I10" s="342"/>
    </row>
    <row r="11" spans="1:30" ht="18">
      <c r="A11" s="342" t="s">
        <v>1589</v>
      </c>
      <c r="I11" s="351"/>
      <c r="J11" s="351"/>
      <c r="K11" s="351"/>
      <c r="L11" s="352"/>
      <c r="M11" s="352"/>
      <c r="N11" s="352"/>
      <c r="O11" s="635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</row>
    <row r="12" spans="1:29" ht="15">
      <c r="A12" s="342">
        <v>1</v>
      </c>
      <c r="I12" s="233"/>
      <c r="J12" s="233"/>
      <c r="K12" s="234"/>
      <c r="L12" s="257"/>
      <c r="M12" s="257"/>
      <c r="N12" s="257"/>
      <c r="O12" s="263"/>
      <c r="P12" s="236">
        <f>(IF($E142&lt;&gt;0,$I$2,IF($H142&lt;&gt;0,$I$2,"")))</f>
      </c>
      <c r="Q12" s="237"/>
      <c r="R12" s="257"/>
      <c r="S12" s="257"/>
      <c r="T12" s="263"/>
      <c r="U12" s="263"/>
      <c r="V12" s="263"/>
      <c r="W12" s="257"/>
      <c r="X12" s="257"/>
      <c r="Y12" s="263"/>
      <c r="Z12" s="263"/>
      <c r="AA12" s="257"/>
      <c r="AB12" s="263"/>
      <c r="AC12" s="263"/>
    </row>
    <row r="13" spans="1:29" ht="15">
      <c r="A13" s="342">
        <v>2</v>
      </c>
      <c r="I13" s="233"/>
      <c r="J13" s="238"/>
      <c r="K13" s="239"/>
      <c r="L13" s="257"/>
      <c r="M13" s="257"/>
      <c r="N13" s="257"/>
      <c r="O13" s="263"/>
      <c r="P13" s="236">
        <f>(IF($E142&lt;&gt;0,$I$2,IF($H142&lt;&gt;0,$I$2,"")))</f>
      </c>
      <c r="Q13" s="237"/>
      <c r="R13" s="257"/>
      <c r="S13" s="257"/>
      <c r="T13" s="263"/>
      <c r="U13" s="263"/>
      <c r="V13" s="263"/>
      <c r="W13" s="257"/>
      <c r="X13" s="257"/>
      <c r="Y13" s="263"/>
      <c r="Z13" s="263"/>
      <c r="AA13" s="257"/>
      <c r="AB13" s="263"/>
      <c r="AC13" s="263"/>
    </row>
    <row r="14" spans="1:29" ht="37.5" customHeight="1">
      <c r="A14" s="342">
        <v>3</v>
      </c>
      <c r="I14" s="884">
        <f>$B$7</f>
        <v>0</v>
      </c>
      <c r="J14" s="906"/>
      <c r="K14" s="906"/>
      <c r="L14" s="257"/>
      <c r="M14" s="257"/>
      <c r="N14" s="257"/>
      <c r="O14" s="263"/>
      <c r="P14" s="236">
        <f>(IF($E142&lt;&gt;0,$I$2,IF($H142&lt;&gt;0,$I$2,"")))</f>
      </c>
      <c r="Q14" s="237"/>
      <c r="R14" s="257"/>
      <c r="S14" s="257"/>
      <c r="T14" s="263"/>
      <c r="U14" s="263"/>
      <c r="V14" s="263"/>
      <c r="W14" s="257"/>
      <c r="X14" s="257"/>
      <c r="Y14" s="263"/>
      <c r="Z14" s="263"/>
      <c r="AA14" s="257"/>
      <c r="AB14" s="263"/>
      <c r="AC14" s="263"/>
    </row>
    <row r="15" spans="1:29" ht="15">
      <c r="A15" s="342">
        <v>4</v>
      </c>
      <c r="I15" s="233"/>
      <c r="J15" s="238"/>
      <c r="K15" s="239"/>
      <c r="L15" s="258" t="s">
        <v>1117</v>
      </c>
      <c r="M15" s="258" t="s">
        <v>1171</v>
      </c>
      <c r="N15" s="257"/>
      <c r="O15" s="263"/>
      <c r="P15" s="236">
        <f>(IF($E142&lt;&gt;0,$I$2,IF($H142&lt;&gt;0,$I$2,"")))</f>
      </c>
      <c r="Q15" s="237"/>
      <c r="R15" s="257"/>
      <c r="S15" s="257"/>
      <c r="T15" s="263"/>
      <c r="U15" s="263"/>
      <c r="V15" s="263"/>
      <c r="W15" s="257"/>
      <c r="X15" s="257"/>
      <c r="Y15" s="263"/>
      <c r="Z15" s="263"/>
      <c r="AA15" s="257"/>
      <c r="AB15" s="263"/>
      <c r="AC15" s="263"/>
    </row>
    <row r="16" spans="1:29" ht="18.75" customHeight="1">
      <c r="A16" s="342">
        <v>5</v>
      </c>
      <c r="I16" s="878">
        <f>$B$9</f>
        <v>0</v>
      </c>
      <c r="J16" s="906"/>
      <c r="K16" s="906"/>
      <c r="L16" s="259">
        <f>$E$9</f>
        <v>0</v>
      </c>
      <c r="M16" s="260">
        <f>$F$9</f>
        <v>0</v>
      </c>
      <c r="N16" s="257"/>
      <c r="O16" s="263"/>
      <c r="P16" s="236">
        <f>(IF($E142&lt;&gt;0,$I$2,IF($H142&lt;&gt;0,$I$2,"")))</f>
      </c>
      <c r="Q16" s="237"/>
      <c r="R16" s="257"/>
      <c r="S16" s="257"/>
      <c r="T16" s="263"/>
      <c r="U16" s="263"/>
      <c r="V16" s="263"/>
      <c r="W16" s="257"/>
      <c r="X16" s="257"/>
      <c r="Y16" s="263"/>
      <c r="Z16" s="263"/>
      <c r="AA16" s="257"/>
      <c r="AB16" s="263"/>
      <c r="AC16" s="263"/>
    </row>
    <row r="17" spans="1:29" ht="15">
      <c r="A17" s="342">
        <v>6</v>
      </c>
      <c r="I17" s="240">
        <f>$B$10</f>
        <v>0</v>
      </c>
      <c r="J17" s="233"/>
      <c r="K17" s="234"/>
      <c r="L17" s="257"/>
      <c r="M17" s="261">
        <f>$F$10</f>
        <v>0</v>
      </c>
      <c r="N17" s="257"/>
      <c r="O17" s="263"/>
      <c r="P17" s="236">
        <f>(IF($E142&lt;&gt;0,$I$2,IF($H142&lt;&gt;0,$I$2,"")))</f>
      </c>
      <c r="Q17" s="237"/>
      <c r="R17" s="257"/>
      <c r="S17" s="257"/>
      <c r="T17" s="263"/>
      <c r="U17" s="263"/>
      <c r="V17" s="263"/>
      <c r="W17" s="257"/>
      <c r="X17" s="257"/>
      <c r="Y17" s="263"/>
      <c r="Z17" s="263"/>
      <c r="AA17" s="257"/>
      <c r="AB17" s="263"/>
      <c r="AC17" s="263"/>
    </row>
    <row r="18" spans="1:29" ht="15.75" thickBot="1">
      <c r="A18" s="342">
        <v>7</v>
      </c>
      <c r="I18" s="240"/>
      <c r="J18" s="233"/>
      <c r="K18" s="234"/>
      <c r="L18" s="262"/>
      <c r="M18" s="257"/>
      <c r="N18" s="257"/>
      <c r="O18" s="263"/>
      <c r="P18" s="236">
        <f>(IF($E142&lt;&gt;0,$I$2,IF($H142&lt;&gt;0,$I$2,"")))</f>
      </c>
      <c r="Q18" s="237"/>
      <c r="R18" s="257"/>
      <c r="S18" s="257"/>
      <c r="T18" s="263"/>
      <c r="U18" s="263"/>
      <c r="V18" s="263"/>
      <c r="W18" s="257"/>
      <c r="X18" s="257"/>
      <c r="Y18" s="263"/>
      <c r="Z18" s="263"/>
      <c r="AA18" s="257"/>
      <c r="AB18" s="263"/>
      <c r="AC18" s="263"/>
    </row>
    <row r="19" spans="1:29" ht="18.75" customHeight="1" thickBot="1" thickTop="1">
      <c r="A19" s="342">
        <v>8</v>
      </c>
      <c r="I19" s="878">
        <f>$B$12</f>
        <v>0</v>
      </c>
      <c r="J19" s="906"/>
      <c r="K19" s="906"/>
      <c r="L19" s="257" t="s">
        <v>1118</v>
      </c>
      <c r="M19" s="264">
        <f>$F$12</f>
        <v>0</v>
      </c>
      <c r="N19" s="257"/>
      <c r="O19" s="263"/>
      <c r="P19" s="236">
        <f>(IF($E142&lt;&gt;0,$I$2,IF($H142&lt;&gt;0,$I$2,"")))</f>
      </c>
      <c r="Q19" s="237"/>
      <c r="R19" s="257"/>
      <c r="S19" s="257"/>
      <c r="T19" s="263"/>
      <c r="U19" s="263"/>
      <c r="V19" s="263"/>
      <c r="W19" s="257"/>
      <c r="X19" s="257"/>
      <c r="Y19" s="263"/>
      <c r="Z19" s="263"/>
      <c r="AA19" s="257"/>
      <c r="AB19" s="263"/>
      <c r="AC19" s="263"/>
    </row>
    <row r="20" spans="1:29" ht="16.5" thickBot="1" thickTop="1">
      <c r="A20" s="342">
        <v>9</v>
      </c>
      <c r="I20" s="240">
        <f>$B$13</f>
        <v>0</v>
      </c>
      <c r="J20" s="233"/>
      <c r="K20" s="234"/>
      <c r="L20" s="262" t="s">
        <v>1119</v>
      </c>
      <c r="M20" s="257"/>
      <c r="N20" s="257"/>
      <c r="O20" s="263"/>
      <c r="P20" s="236">
        <f>(IF($E142&lt;&gt;0,$I$2,IF($H142&lt;&gt;0,$I$2,"")))</f>
      </c>
      <c r="Q20" s="237"/>
      <c r="R20" s="257"/>
      <c r="S20" s="257"/>
      <c r="T20" s="263"/>
      <c r="U20" s="263"/>
      <c r="V20" s="263"/>
      <c r="W20" s="257"/>
      <c r="X20" s="257"/>
      <c r="Y20" s="263"/>
      <c r="Z20" s="263"/>
      <c r="AA20" s="257"/>
      <c r="AB20" s="263"/>
      <c r="AC20" s="263"/>
    </row>
    <row r="21" spans="1:29" ht="19.5" thickBot="1" thickTop="1">
      <c r="A21" s="342">
        <v>10</v>
      </c>
      <c r="I21" s="240"/>
      <c r="J21" s="233"/>
      <c r="K21" s="401">
        <f>$D$17</f>
        <v>0</v>
      </c>
      <c r="L21" s="264">
        <f>$E$17</f>
        <v>0</v>
      </c>
      <c r="M21" s="256"/>
      <c r="N21" s="256"/>
      <c r="O21" s="334"/>
      <c r="P21" s="236">
        <f>(IF($E142&lt;&gt;0,$I$2,IF($H142&lt;&gt;0,$I$2,"")))</f>
      </c>
      <c r="Q21" s="237"/>
      <c r="R21" s="257"/>
      <c r="S21" s="257"/>
      <c r="T21" s="263"/>
      <c r="U21" s="263"/>
      <c r="V21" s="263"/>
      <c r="W21" s="257"/>
      <c r="X21" s="257"/>
      <c r="Y21" s="263"/>
      <c r="Z21" s="263"/>
      <c r="AA21" s="257"/>
      <c r="AB21" s="263"/>
      <c r="AC21" s="263"/>
    </row>
    <row r="22" spans="1:29" ht="17.25" thickBot="1" thickTop="1">
      <c r="A22" s="342">
        <v>11</v>
      </c>
      <c r="I22" s="233"/>
      <c r="J22" s="238"/>
      <c r="K22" s="239"/>
      <c r="L22" s="257"/>
      <c r="M22" s="262"/>
      <c r="N22" s="262"/>
      <c r="O22" s="266" t="s">
        <v>1120</v>
      </c>
      <c r="P22" s="236">
        <f>(IF($E142&lt;&gt;0,$I$2,IF($H142&lt;&gt;0,$I$2,"")))</f>
      </c>
      <c r="Q22" s="237"/>
      <c r="R22" s="265" t="s">
        <v>511</v>
      </c>
      <c r="S22" s="257"/>
      <c r="T22" s="263"/>
      <c r="U22" s="266" t="s">
        <v>1120</v>
      </c>
      <c r="V22" s="263"/>
      <c r="W22" s="265" t="s">
        <v>512</v>
      </c>
      <c r="X22" s="257"/>
      <c r="Y22" s="263"/>
      <c r="Z22" s="266" t="s">
        <v>1120</v>
      </c>
      <c r="AA22" s="257"/>
      <c r="AB22" s="263"/>
      <c r="AC22" s="266" t="s">
        <v>1120</v>
      </c>
    </row>
    <row r="23" spans="1:30" ht="18.75" thickBot="1">
      <c r="A23" s="342">
        <v>12</v>
      </c>
      <c r="I23" s="774"/>
      <c r="J23" s="340"/>
      <c r="K23" s="772" t="s">
        <v>755</v>
      </c>
      <c r="L23" s="241" t="s">
        <v>1122</v>
      </c>
      <c r="M23" s="907" t="s">
        <v>1123</v>
      </c>
      <c r="N23" s="908"/>
      <c r="O23" s="909"/>
      <c r="P23" s="236">
        <f>(IF($E142&lt;&gt;0,$I$2,IF($H142&lt;&gt;0,$I$2,"")))</f>
      </c>
      <c r="Q23" s="237"/>
      <c r="R23" s="903" t="s">
        <v>1577</v>
      </c>
      <c r="S23" s="903" t="s">
        <v>1578</v>
      </c>
      <c r="T23" s="901" t="s">
        <v>1579</v>
      </c>
      <c r="U23" s="901" t="s">
        <v>513</v>
      </c>
      <c r="V23" s="237"/>
      <c r="W23" s="901" t="s">
        <v>1580</v>
      </c>
      <c r="X23" s="901" t="s">
        <v>1581</v>
      </c>
      <c r="Y23" s="901" t="s">
        <v>1607</v>
      </c>
      <c r="Z23" s="901" t="s">
        <v>514</v>
      </c>
      <c r="AA23" s="354" t="s">
        <v>515</v>
      </c>
      <c r="AB23" s="355"/>
      <c r="AC23" s="356"/>
      <c r="AD23" s="267"/>
    </row>
    <row r="24" spans="1:30" ht="58.5" customHeight="1" thickBot="1">
      <c r="A24" s="342">
        <v>13</v>
      </c>
      <c r="I24" s="223" t="s">
        <v>1031</v>
      </c>
      <c r="J24" s="224" t="s">
        <v>1124</v>
      </c>
      <c r="K24" s="775" t="s">
        <v>756</v>
      </c>
      <c r="L24" s="243">
        <v>2014</v>
      </c>
      <c r="M24" s="341" t="s">
        <v>1329</v>
      </c>
      <c r="N24" s="341" t="s">
        <v>1328</v>
      </c>
      <c r="O24" s="340" t="s">
        <v>1327</v>
      </c>
      <c r="P24" s="236">
        <f>(IF($E142&lt;&gt;0,$I$2,IF($H142&lt;&gt;0,$I$2,"")))</f>
      </c>
      <c r="Q24" s="237"/>
      <c r="R24" s="904"/>
      <c r="S24" s="905"/>
      <c r="T24" s="904"/>
      <c r="U24" s="905"/>
      <c r="V24" s="237"/>
      <c r="W24" s="902"/>
      <c r="X24" s="902"/>
      <c r="Y24" s="902"/>
      <c r="Z24" s="902"/>
      <c r="AA24" s="357">
        <v>2014</v>
      </c>
      <c r="AB24" s="357">
        <v>2015</v>
      </c>
      <c r="AC24" s="357" t="s">
        <v>752</v>
      </c>
      <c r="AD24" s="358" t="s">
        <v>516</v>
      </c>
    </row>
    <row r="25" spans="1:30" ht="18.75" thickBot="1">
      <c r="A25" s="342">
        <v>14</v>
      </c>
      <c r="I25" s="773"/>
      <c r="J25" s="340"/>
      <c r="K25" s="270" t="s">
        <v>1000</v>
      </c>
      <c r="L25" s="271" t="s">
        <v>517</v>
      </c>
      <c r="M25" s="271" t="s">
        <v>518</v>
      </c>
      <c r="N25" s="271" t="s">
        <v>132</v>
      </c>
      <c r="O25" s="636" t="s">
        <v>133</v>
      </c>
      <c r="P25" s="236">
        <f>(IF($E142&lt;&gt;0,$I$2,IF($H142&lt;&gt;0,$I$2,"")))</f>
      </c>
      <c r="Q25" s="237"/>
      <c r="R25" s="272" t="s">
        <v>519</v>
      </c>
      <c r="S25" s="272" t="s">
        <v>520</v>
      </c>
      <c r="T25" s="273" t="s">
        <v>521</v>
      </c>
      <c r="U25" s="273" t="s">
        <v>522</v>
      </c>
      <c r="V25" s="237"/>
      <c r="W25" s="771" t="s">
        <v>523</v>
      </c>
      <c r="X25" s="771" t="s">
        <v>524</v>
      </c>
      <c r="Y25" s="771" t="s">
        <v>525</v>
      </c>
      <c r="Z25" s="771" t="s">
        <v>526</v>
      </c>
      <c r="AA25" s="771" t="s">
        <v>1314</v>
      </c>
      <c r="AB25" s="771" t="s">
        <v>1315</v>
      </c>
      <c r="AC25" s="771" t="s">
        <v>1316</v>
      </c>
      <c r="AD25" s="359" t="s">
        <v>1317</v>
      </c>
    </row>
    <row r="26" spans="1:30" ht="50.25" customHeight="1" thickBot="1">
      <c r="A26" s="342">
        <v>15</v>
      </c>
      <c r="I26" s="241"/>
      <c r="J26" s="776" t="e">
        <f>VLOOKUP(K26,OP_LIST2,2,FALSE)</f>
        <v>#N/A</v>
      </c>
      <c r="K26" s="777" t="s">
        <v>418</v>
      </c>
      <c r="L26" s="360"/>
      <c r="M26" s="333"/>
      <c r="N26" s="333"/>
      <c r="O26" s="274"/>
      <c r="P26" s="236">
        <f>(IF($E142&lt;&gt;0,$I$2,IF($H142&lt;&gt;0,$I$2,"")))</f>
      </c>
      <c r="Q26" s="237"/>
      <c r="R26" s="361" t="s">
        <v>1318</v>
      </c>
      <c r="S26" s="361" t="s">
        <v>1318</v>
      </c>
      <c r="T26" s="361" t="s">
        <v>1319</v>
      </c>
      <c r="U26" s="361" t="s">
        <v>1320</v>
      </c>
      <c r="V26" s="237"/>
      <c r="W26" s="361" t="s">
        <v>1318</v>
      </c>
      <c r="X26" s="361" t="s">
        <v>1318</v>
      </c>
      <c r="Y26" s="361" t="s">
        <v>757</v>
      </c>
      <c r="Z26" s="361" t="s">
        <v>1321</v>
      </c>
      <c r="AA26" s="361" t="s">
        <v>1318</v>
      </c>
      <c r="AB26" s="361" t="s">
        <v>1318</v>
      </c>
      <c r="AC26" s="361" t="s">
        <v>1318</v>
      </c>
      <c r="AD26" s="275" t="s">
        <v>1322</v>
      </c>
    </row>
    <row r="27" spans="1:30" ht="18.75" thickBot="1">
      <c r="A27" s="342">
        <v>16</v>
      </c>
      <c r="I27" s="774"/>
      <c r="J27" s="778">
        <f>VLOOKUP(K28,EBK_DEIN2,2,FALSE)</f>
        <v>0</v>
      </c>
      <c r="K27" s="772" t="s">
        <v>1590</v>
      </c>
      <c r="L27" s="333"/>
      <c r="M27" s="333"/>
      <c r="N27" s="333"/>
      <c r="O27" s="274"/>
      <c r="P27" s="236">
        <f>(IF($E142&lt;&gt;0,$I$2,IF($H142&lt;&gt;0,$I$2,"")))</f>
      </c>
      <c r="Q27" s="237"/>
      <c r="R27" s="362"/>
      <c r="S27" s="362"/>
      <c r="T27" s="312"/>
      <c r="U27" s="363"/>
      <c r="V27" s="237"/>
      <c r="W27" s="362"/>
      <c r="X27" s="362"/>
      <c r="Y27" s="312"/>
      <c r="Z27" s="363"/>
      <c r="AA27" s="362"/>
      <c r="AB27" s="312"/>
      <c r="AC27" s="363"/>
      <c r="AD27" s="364"/>
    </row>
    <row r="28" spans="1:30" ht="18">
      <c r="A28" s="342">
        <v>17</v>
      </c>
      <c r="I28" s="365"/>
      <c r="J28" s="242"/>
      <c r="K28" s="662" t="s">
        <v>68</v>
      </c>
      <c r="L28" s="333"/>
      <c r="M28" s="333"/>
      <c r="N28" s="333"/>
      <c r="O28" s="274"/>
      <c r="P28" s="236">
        <f>(IF($E142&lt;&gt;0,$I$2,IF($H142&lt;&gt;0,$I$2,"")))</f>
      </c>
      <c r="Q28" s="237"/>
      <c r="R28" s="362"/>
      <c r="S28" s="362"/>
      <c r="T28" s="312"/>
      <c r="U28" s="366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37"/>
      <c r="W28" s="362"/>
      <c r="X28" s="362"/>
      <c r="Y28" s="312"/>
      <c r="Z28" s="366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362"/>
      <c r="AB28" s="312"/>
      <c r="AC28" s="363"/>
      <c r="AD28" s="277"/>
    </row>
    <row r="29" spans="1:30" ht="18.75" thickBot="1">
      <c r="A29" s="342">
        <v>18</v>
      </c>
      <c r="I29" s="332"/>
      <c r="J29" s="242"/>
      <c r="K29" s="268" t="s">
        <v>758</v>
      </c>
      <c r="L29" s="333"/>
      <c r="M29" s="333"/>
      <c r="N29" s="333"/>
      <c r="O29" s="274"/>
      <c r="P29" s="236">
        <f>(IF($E142&lt;&gt;0,$I$2,IF($H142&lt;&gt;0,$I$2,"")))</f>
      </c>
      <c r="Q29" s="237"/>
      <c r="R29" s="362"/>
      <c r="S29" s="362"/>
      <c r="T29" s="312"/>
      <c r="U29" s="363"/>
      <c r="V29" s="237"/>
      <c r="W29" s="362"/>
      <c r="X29" s="362"/>
      <c r="Y29" s="312"/>
      <c r="Z29" s="363"/>
      <c r="AA29" s="362"/>
      <c r="AB29" s="312"/>
      <c r="AC29" s="363"/>
      <c r="AD29" s="279"/>
    </row>
    <row r="30" spans="1:30" ht="35.25" customHeight="1" thickBot="1">
      <c r="A30" s="342">
        <v>19</v>
      </c>
      <c r="I30" s="191">
        <v>100</v>
      </c>
      <c r="J30" s="897" t="s">
        <v>1001</v>
      </c>
      <c r="K30" s="898"/>
      <c r="L30" s="417">
        <f>SUM(L31:L32)</f>
        <v>0</v>
      </c>
      <c r="M30" s="418">
        <f>SUM(M31:M32)</f>
        <v>0</v>
      </c>
      <c r="N30" s="367">
        <f>SUM(N31:N32)</f>
        <v>0</v>
      </c>
      <c r="O30" s="367">
        <f>SUM(O31:O32)</f>
        <v>0</v>
      </c>
      <c r="P30" s="244">
        <f>(IF($E30&lt;&gt;0,$I$2,IF($H30&lt;&gt;0,$I$2,"")))</f>
      </c>
      <c r="Q30" s="245"/>
      <c r="R30" s="280">
        <f>SUM(R31:R32)</f>
        <v>0</v>
      </c>
      <c r="S30" s="281">
        <f>SUM(S31:S32)</f>
        <v>0</v>
      </c>
      <c r="T30" s="368">
        <f>SUM(T31:T32)</f>
        <v>0</v>
      </c>
      <c r="U30" s="369">
        <f>SUM(U31:U32)</f>
        <v>0</v>
      </c>
      <c r="V30" s="245"/>
      <c r="W30" s="282"/>
      <c r="X30" s="370"/>
      <c r="Y30" s="371"/>
      <c r="Z30" s="370"/>
      <c r="AA30" s="370"/>
      <c r="AB30" s="370"/>
      <c r="AC30" s="372"/>
      <c r="AD30" s="283">
        <f>Z30-AA30-AB30-AC30</f>
        <v>0</v>
      </c>
    </row>
    <row r="31" spans="1:30" ht="32.25" thickBot="1">
      <c r="A31" s="342">
        <v>20</v>
      </c>
      <c r="I31" s="177"/>
      <c r="J31" s="181">
        <v>101</v>
      </c>
      <c r="K31" s="174" t="s">
        <v>1002</v>
      </c>
      <c r="L31" s="403"/>
      <c r="M31" s="404"/>
      <c r="N31" s="246"/>
      <c r="O31" s="594">
        <f>M31+N31</f>
        <v>0</v>
      </c>
      <c r="P31" s="244">
        <f aca="true" t="shared" si="0" ref="P31:P94">(IF($E31&lt;&gt;0,$I$2,IF($H31&lt;&gt;0,$I$2,"")))</f>
      </c>
      <c r="Q31" s="245"/>
      <c r="R31" s="373"/>
      <c r="S31" s="250"/>
      <c r="T31" s="284">
        <f>O31</f>
        <v>0</v>
      </c>
      <c r="U31" s="374">
        <f>R31+S31-T31</f>
        <v>0</v>
      </c>
      <c r="V31" s="245"/>
      <c r="W31" s="285"/>
      <c r="X31" s="290"/>
      <c r="Y31" s="290"/>
      <c r="Z31" s="290"/>
      <c r="AA31" s="290"/>
      <c r="AB31" s="290"/>
      <c r="AC31" s="375"/>
      <c r="AD31" s="283">
        <f aca="true" t="shared" si="1" ref="AD31:AD92">Z31-AA31-AB31-AC31</f>
        <v>0</v>
      </c>
    </row>
    <row r="32" spans="1:30" ht="32.25" thickBot="1">
      <c r="A32" s="342">
        <v>21</v>
      </c>
      <c r="I32" s="177"/>
      <c r="J32" s="173">
        <v>102</v>
      </c>
      <c r="K32" s="175" t="s">
        <v>1003</v>
      </c>
      <c r="L32" s="403"/>
      <c r="M32" s="404"/>
      <c r="N32" s="246"/>
      <c r="O32" s="594">
        <f>M32+N32</f>
        <v>0</v>
      </c>
      <c r="P32" s="244">
        <f t="shared" si="0"/>
      </c>
      <c r="Q32" s="245"/>
      <c r="R32" s="373"/>
      <c r="S32" s="250"/>
      <c r="T32" s="284">
        <f>O32</f>
        <v>0</v>
      </c>
      <c r="U32" s="374">
        <f aca="true" t="shared" si="2" ref="U32:U73">R32+S32-T32</f>
        <v>0</v>
      </c>
      <c r="V32" s="245"/>
      <c r="W32" s="285"/>
      <c r="X32" s="290"/>
      <c r="Y32" s="290"/>
      <c r="Z32" s="290"/>
      <c r="AA32" s="290"/>
      <c r="AB32" s="290"/>
      <c r="AC32" s="375"/>
      <c r="AD32" s="283">
        <f t="shared" si="1"/>
        <v>0</v>
      </c>
    </row>
    <row r="33" spans="1:30" ht="18.75" thickBot="1">
      <c r="A33" s="342">
        <v>22</v>
      </c>
      <c r="I33" s="176">
        <v>200</v>
      </c>
      <c r="J33" s="899" t="s">
        <v>1445</v>
      </c>
      <c r="K33" s="899"/>
      <c r="L33" s="405">
        <f>SUM(L34:L38)</f>
        <v>0</v>
      </c>
      <c r="M33" s="286">
        <f>SUM(M34:M38)</f>
        <v>0</v>
      </c>
      <c r="N33" s="249">
        <f>SUM(N34:N38)</f>
        <v>0</v>
      </c>
      <c r="O33" s="249">
        <f>SUM(O34:O38)</f>
        <v>0</v>
      </c>
      <c r="P33" s="244">
        <f t="shared" si="0"/>
      </c>
      <c r="Q33" s="245"/>
      <c r="R33" s="287">
        <f>SUM(R34:R38)</f>
        <v>0</v>
      </c>
      <c r="S33" s="288">
        <f>SUM(S34:S38)</f>
        <v>0</v>
      </c>
      <c r="T33" s="376">
        <f>SUM(T34:T38)</f>
        <v>0</v>
      </c>
      <c r="U33" s="377">
        <f>SUM(U34:U38)</f>
        <v>0</v>
      </c>
      <c r="V33" s="245"/>
      <c r="W33" s="289"/>
      <c r="X33" s="297"/>
      <c r="Y33" s="297"/>
      <c r="Z33" s="297"/>
      <c r="AA33" s="297"/>
      <c r="AB33" s="297"/>
      <c r="AC33" s="378"/>
      <c r="AD33" s="283">
        <f t="shared" si="1"/>
        <v>0</v>
      </c>
    </row>
    <row r="34" spans="1:30" ht="18.75" thickBot="1">
      <c r="A34" s="342">
        <v>23</v>
      </c>
      <c r="I34" s="180"/>
      <c r="J34" s="181">
        <v>201</v>
      </c>
      <c r="K34" s="174" t="s">
        <v>1446</v>
      </c>
      <c r="L34" s="403"/>
      <c r="M34" s="404"/>
      <c r="N34" s="246"/>
      <c r="O34" s="594">
        <f>M34+N34</f>
        <v>0</v>
      </c>
      <c r="P34" s="244">
        <f t="shared" si="0"/>
      </c>
      <c r="Q34" s="245"/>
      <c r="R34" s="373"/>
      <c r="S34" s="250"/>
      <c r="T34" s="284">
        <f>O34</f>
        <v>0</v>
      </c>
      <c r="U34" s="374">
        <f t="shared" si="2"/>
        <v>0</v>
      </c>
      <c r="V34" s="245"/>
      <c r="W34" s="285"/>
      <c r="X34" s="290"/>
      <c r="Y34" s="290"/>
      <c r="Z34" s="290"/>
      <c r="AA34" s="290"/>
      <c r="AB34" s="290"/>
      <c r="AC34" s="375"/>
      <c r="AD34" s="283">
        <f t="shared" si="1"/>
        <v>0</v>
      </c>
    </row>
    <row r="35" spans="1:30" ht="18.75" thickBot="1">
      <c r="A35" s="342">
        <v>24</v>
      </c>
      <c r="I35" s="172"/>
      <c r="J35" s="173">
        <v>202</v>
      </c>
      <c r="K35" s="182" t="s">
        <v>1447</v>
      </c>
      <c r="L35" s="403"/>
      <c r="M35" s="404"/>
      <c r="N35" s="246"/>
      <c r="O35" s="594">
        <f>M35+N35</f>
        <v>0</v>
      </c>
      <c r="P35" s="244">
        <f t="shared" si="0"/>
      </c>
      <c r="Q35" s="245"/>
      <c r="R35" s="373"/>
      <c r="S35" s="250"/>
      <c r="T35" s="284">
        <f>O35</f>
        <v>0</v>
      </c>
      <c r="U35" s="374">
        <f t="shared" si="2"/>
        <v>0</v>
      </c>
      <c r="V35" s="245"/>
      <c r="W35" s="285"/>
      <c r="X35" s="290"/>
      <c r="Y35" s="290"/>
      <c r="Z35" s="290"/>
      <c r="AA35" s="290"/>
      <c r="AB35" s="290"/>
      <c r="AC35" s="375"/>
      <c r="AD35" s="283">
        <f t="shared" si="1"/>
        <v>0</v>
      </c>
    </row>
    <row r="36" spans="1:30" ht="32.25" thickBot="1">
      <c r="A36" s="342">
        <v>25</v>
      </c>
      <c r="I36" s="187"/>
      <c r="J36" s="173">
        <v>205</v>
      </c>
      <c r="K36" s="182" t="s">
        <v>1416</v>
      </c>
      <c r="L36" s="403"/>
      <c r="M36" s="404"/>
      <c r="N36" s="246"/>
      <c r="O36" s="594">
        <f>M36+N36</f>
        <v>0</v>
      </c>
      <c r="P36" s="244">
        <f t="shared" si="0"/>
      </c>
      <c r="Q36" s="245"/>
      <c r="R36" s="373"/>
      <c r="S36" s="250"/>
      <c r="T36" s="284">
        <f>O36</f>
        <v>0</v>
      </c>
      <c r="U36" s="374">
        <f t="shared" si="2"/>
        <v>0</v>
      </c>
      <c r="V36" s="245"/>
      <c r="W36" s="285"/>
      <c r="X36" s="290"/>
      <c r="Y36" s="290"/>
      <c r="Z36" s="290"/>
      <c r="AA36" s="290"/>
      <c r="AB36" s="290"/>
      <c r="AC36" s="375"/>
      <c r="AD36" s="283">
        <f t="shared" si="1"/>
        <v>0</v>
      </c>
    </row>
    <row r="37" spans="1:30" ht="32.25" thickBot="1">
      <c r="A37" s="342">
        <v>26</v>
      </c>
      <c r="I37" s="187"/>
      <c r="J37" s="173">
        <v>208</v>
      </c>
      <c r="K37" s="192" t="s">
        <v>1417</v>
      </c>
      <c r="L37" s="403"/>
      <c r="M37" s="404"/>
      <c r="N37" s="246"/>
      <c r="O37" s="594">
        <f>M37+N37</f>
        <v>0</v>
      </c>
      <c r="P37" s="244">
        <f t="shared" si="0"/>
      </c>
      <c r="Q37" s="245"/>
      <c r="R37" s="373"/>
      <c r="S37" s="250"/>
      <c r="T37" s="284">
        <f>O37</f>
        <v>0</v>
      </c>
      <c r="U37" s="374">
        <f t="shared" si="2"/>
        <v>0</v>
      </c>
      <c r="V37" s="245"/>
      <c r="W37" s="285"/>
      <c r="X37" s="290"/>
      <c r="Y37" s="290"/>
      <c r="Z37" s="290"/>
      <c r="AA37" s="290"/>
      <c r="AB37" s="290"/>
      <c r="AC37" s="375"/>
      <c r="AD37" s="283">
        <f t="shared" si="1"/>
        <v>0</v>
      </c>
    </row>
    <row r="38" spans="1:30" ht="18.75" thickBot="1">
      <c r="A38" s="342">
        <v>27</v>
      </c>
      <c r="I38" s="180"/>
      <c r="J38" s="179">
        <v>209</v>
      </c>
      <c r="K38" s="185" t="s">
        <v>1418</v>
      </c>
      <c r="L38" s="403"/>
      <c r="M38" s="404"/>
      <c r="N38" s="246"/>
      <c r="O38" s="594">
        <f>M38+N38</f>
        <v>0</v>
      </c>
      <c r="P38" s="244">
        <f t="shared" si="0"/>
      </c>
      <c r="Q38" s="245"/>
      <c r="R38" s="373"/>
      <c r="S38" s="250"/>
      <c r="T38" s="284">
        <f>O38</f>
        <v>0</v>
      </c>
      <c r="U38" s="374">
        <f t="shared" si="2"/>
        <v>0</v>
      </c>
      <c r="V38" s="245"/>
      <c r="W38" s="285"/>
      <c r="X38" s="290"/>
      <c r="Y38" s="290"/>
      <c r="Z38" s="290"/>
      <c r="AA38" s="290"/>
      <c r="AB38" s="290"/>
      <c r="AC38" s="375"/>
      <c r="AD38" s="283">
        <f t="shared" si="1"/>
        <v>0</v>
      </c>
    </row>
    <row r="39" spans="1:30" ht="18.75" thickBot="1">
      <c r="A39" s="342">
        <v>28</v>
      </c>
      <c r="I39" s="176">
        <v>500</v>
      </c>
      <c r="J39" s="900" t="s">
        <v>1419</v>
      </c>
      <c r="K39" s="900"/>
      <c r="L39" s="405">
        <f>SUM(L40:L44)</f>
        <v>0</v>
      </c>
      <c r="M39" s="286">
        <f>SUM(M40:M44)</f>
        <v>0</v>
      </c>
      <c r="N39" s="249">
        <f>SUM(N40:N44)</f>
        <v>0</v>
      </c>
      <c r="O39" s="249">
        <f>SUM(O40:O44)</f>
        <v>0</v>
      </c>
      <c r="P39" s="244">
        <f t="shared" si="0"/>
      </c>
      <c r="Q39" s="245"/>
      <c r="R39" s="287">
        <f>SUM(R40:R44)</f>
        <v>0</v>
      </c>
      <c r="S39" s="288">
        <f>SUM(S40:S44)</f>
        <v>0</v>
      </c>
      <c r="T39" s="376">
        <f>SUM(T40:T44)</f>
        <v>0</v>
      </c>
      <c r="U39" s="377">
        <f>SUM(U40:U44)</f>
        <v>0</v>
      </c>
      <c r="V39" s="245"/>
      <c r="W39" s="289"/>
      <c r="X39" s="297"/>
      <c r="Y39" s="290"/>
      <c r="Z39" s="297"/>
      <c r="AA39" s="297"/>
      <c r="AB39" s="297"/>
      <c r="AC39" s="378"/>
      <c r="AD39" s="283">
        <f t="shared" si="1"/>
        <v>0</v>
      </c>
    </row>
    <row r="40" spans="1:30" ht="32.25" thickBot="1">
      <c r="A40" s="342">
        <v>29</v>
      </c>
      <c r="I40" s="180"/>
      <c r="J40" s="193">
        <v>551</v>
      </c>
      <c r="K40" s="408" t="s">
        <v>1420</v>
      </c>
      <c r="L40" s="403"/>
      <c r="M40" s="404"/>
      <c r="N40" s="246"/>
      <c r="O40" s="594">
        <f aca="true" t="shared" si="3" ref="O40:O45">M40+N40</f>
        <v>0</v>
      </c>
      <c r="P40" s="244">
        <f t="shared" si="0"/>
      </c>
      <c r="Q40" s="245"/>
      <c r="R40" s="373"/>
      <c r="S40" s="250"/>
      <c r="T40" s="284">
        <f aca="true" t="shared" si="4" ref="T40:T45">O40</f>
        <v>0</v>
      </c>
      <c r="U40" s="374">
        <f t="shared" si="2"/>
        <v>0</v>
      </c>
      <c r="V40" s="245"/>
      <c r="W40" s="285"/>
      <c r="X40" s="290"/>
      <c r="Y40" s="290"/>
      <c r="Z40" s="290"/>
      <c r="AA40" s="290"/>
      <c r="AB40" s="290"/>
      <c r="AC40" s="375"/>
      <c r="AD40" s="283">
        <f t="shared" si="1"/>
        <v>0</v>
      </c>
    </row>
    <row r="41" spans="1:30" ht="32.25" thickBot="1">
      <c r="A41" s="342">
        <v>30</v>
      </c>
      <c r="I41" s="180"/>
      <c r="J41" s="194">
        <f>J40+1</f>
        <v>552</v>
      </c>
      <c r="K41" s="409" t="s">
        <v>1421</v>
      </c>
      <c r="L41" s="403"/>
      <c r="M41" s="404"/>
      <c r="N41" s="246"/>
      <c r="O41" s="594">
        <f t="shared" si="3"/>
        <v>0</v>
      </c>
      <c r="P41" s="244">
        <f t="shared" si="0"/>
      </c>
      <c r="Q41" s="245"/>
      <c r="R41" s="373"/>
      <c r="S41" s="250"/>
      <c r="T41" s="284">
        <f t="shared" si="4"/>
        <v>0</v>
      </c>
      <c r="U41" s="374">
        <f t="shared" si="2"/>
        <v>0</v>
      </c>
      <c r="V41" s="245"/>
      <c r="W41" s="285"/>
      <c r="X41" s="290"/>
      <c r="Y41" s="290"/>
      <c r="Z41" s="290"/>
      <c r="AA41" s="290"/>
      <c r="AB41" s="290"/>
      <c r="AC41" s="375"/>
      <c r="AD41" s="283">
        <f t="shared" si="1"/>
        <v>0</v>
      </c>
    </row>
    <row r="42" spans="1:30" ht="18.75" customHeight="1" thickBot="1">
      <c r="A42" s="342">
        <v>31</v>
      </c>
      <c r="I42" s="180"/>
      <c r="J42" s="194">
        <v>560</v>
      </c>
      <c r="K42" s="410" t="s">
        <v>1422</v>
      </c>
      <c r="L42" s="403"/>
      <c r="M42" s="404"/>
      <c r="N42" s="246"/>
      <c r="O42" s="594">
        <f t="shared" si="3"/>
        <v>0</v>
      </c>
      <c r="P42" s="244">
        <f t="shared" si="0"/>
      </c>
      <c r="Q42" s="245"/>
      <c r="R42" s="373"/>
      <c r="S42" s="250"/>
      <c r="T42" s="284">
        <f t="shared" si="4"/>
        <v>0</v>
      </c>
      <c r="U42" s="374">
        <f t="shared" si="2"/>
        <v>0</v>
      </c>
      <c r="V42" s="245"/>
      <c r="W42" s="285"/>
      <c r="X42" s="290"/>
      <c r="Y42" s="290"/>
      <c r="Z42" s="290"/>
      <c r="AA42" s="290"/>
      <c r="AB42" s="290"/>
      <c r="AC42" s="375"/>
      <c r="AD42" s="283">
        <f t="shared" si="1"/>
        <v>0</v>
      </c>
    </row>
    <row r="43" spans="1:30" ht="18.75" customHeight="1" thickBot="1">
      <c r="A43" s="342">
        <v>32</v>
      </c>
      <c r="I43" s="180"/>
      <c r="J43" s="194">
        <v>580</v>
      </c>
      <c r="K43" s="409" t="s">
        <v>1423</v>
      </c>
      <c r="L43" s="403"/>
      <c r="M43" s="404"/>
      <c r="N43" s="246"/>
      <c r="O43" s="594">
        <f t="shared" si="3"/>
        <v>0</v>
      </c>
      <c r="P43" s="244">
        <f t="shared" si="0"/>
      </c>
      <c r="Q43" s="245"/>
      <c r="R43" s="373"/>
      <c r="S43" s="250"/>
      <c r="T43" s="284">
        <f t="shared" si="4"/>
        <v>0</v>
      </c>
      <c r="U43" s="374">
        <f t="shared" si="2"/>
        <v>0</v>
      </c>
      <c r="V43" s="245"/>
      <c r="W43" s="285"/>
      <c r="X43" s="290"/>
      <c r="Y43" s="290"/>
      <c r="Z43" s="290"/>
      <c r="AA43" s="290"/>
      <c r="AB43" s="290"/>
      <c r="AC43" s="375"/>
      <c r="AD43" s="283">
        <f t="shared" si="1"/>
        <v>0</v>
      </c>
    </row>
    <row r="44" spans="1:30" ht="32.25" thickBot="1">
      <c r="A44" s="342">
        <v>33</v>
      </c>
      <c r="I44" s="180"/>
      <c r="J44" s="195">
        <v>590</v>
      </c>
      <c r="K44" s="411" t="s">
        <v>1424</v>
      </c>
      <c r="L44" s="403"/>
      <c r="M44" s="404"/>
      <c r="N44" s="246"/>
      <c r="O44" s="594">
        <f t="shared" si="3"/>
        <v>0</v>
      </c>
      <c r="P44" s="244">
        <f t="shared" si="0"/>
      </c>
      <c r="Q44" s="245"/>
      <c r="R44" s="373"/>
      <c r="S44" s="250"/>
      <c r="T44" s="284">
        <f t="shared" si="4"/>
        <v>0</v>
      </c>
      <c r="U44" s="374">
        <f t="shared" si="2"/>
        <v>0</v>
      </c>
      <c r="V44" s="245"/>
      <c r="W44" s="285"/>
      <c r="X44" s="290"/>
      <c r="Y44" s="290"/>
      <c r="Z44" s="290"/>
      <c r="AA44" s="290"/>
      <c r="AB44" s="290"/>
      <c r="AC44" s="375"/>
      <c r="AD44" s="283">
        <f t="shared" si="1"/>
        <v>0</v>
      </c>
    </row>
    <row r="45" spans="1:30" ht="18.75" customHeight="1" thickBot="1">
      <c r="A45" s="342">
        <v>34</v>
      </c>
      <c r="I45" s="176">
        <v>800</v>
      </c>
      <c r="J45" s="900" t="s">
        <v>759</v>
      </c>
      <c r="K45" s="900"/>
      <c r="L45" s="405"/>
      <c r="M45" s="406"/>
      <c r="N45" s="253"/>
      <c r="O45" s="594">
        <f t="shared" si="3"/>
        <v>0</v>
      </c>
      <c r="P45" s="244">
        <f t="shared" si="0"/>
      </c>
      <c r="Q45" s="245"/>
      <c r="R45" s="380"/>
      <c r="S45" s="252"/>
      <c r="T45" s="284">
        <f t="shared" si="4"/>
        <v>0</v>
      </c>
      <c r="U45" s="374">
        <f t="shared" si="2"/>
        <v>0</v>
      </c>
      <c r="V45" s="245"/>
      <c r="W45" s="289"/>
      <c r="X45" s="297"/>
      <c r="Y45" s="290"/>
      <c r="Z45" s="290"/>
      <c r="AA45" s="297"/>
      <c r="AB45" s="290"/>
      <c r="AC45" s="375"/>
      <c r="AD45" s="283">
        <f t="shared" si="1"/>
        <v>0</v>
      </c>
    </row>
    <row r="46" spans="1:30" ht="18.75" thickBot="1">
      <c r="A46" s="342">
        <v>35</v>
      </c>
      <c r="I46" s="176">
        <v>1000</v>
      </c>
      <c r="J46" s="896" t="s">
        <v>1426</v>
      </c>
      <c r="K46" s="896"/>
      <c r="L46" s="405">
        <f>SUM(L47:L63)</f>
        <v>0</v>
      </c>
      <c r="M46" s="286">
        <f>SUM(M47:M63)</f>
        <v>0</v>
      </c>
      <c r="N46" s="249">
        <f>SUM(N47:N63)</f>
        <v>0</v>
      </c>
      <c r="O46" s="249">
        <f>SUM(O47:O63)</f>
        <v>0</v>
      </c>
      <c r="P46" s="244">
        <f t="shared" si="0"/>
      </c>
      <c r="Q46" s="245"/>
      <c r="R46" s="287">
        <f>SUM(R47:R63)</f>
        <v>0</v>
      </c>
      <c r="S46" s="288">
        <f>SUM(S47:S63)</f>
        <v>0</v>
      </c>
      <c r="T46" s="376">
        <f>SUM(T47:T63)</f>
        <v>0</v>
      </c>
      <c r="U46" s="377">
        <f>SUM(U47:U63)</f>
        <v>0</v>
      </c>
      <c r="V46" s="245"/>
      <c r="W46" s="287">
        <f aca="true" t="shared" si="5" ref="W46:AC46">SUM(W47:W63)</f>
        <v>0</v>
      </c>
      <c r="X46" s="288">
        <f t="shared" si="5"/>
        <v>0</v>
      </c>
      <c r="Y46" s="288">
        <f t="shared" si="5"/>
        <v>0</v>
      </c>
      <c r="Z46" s="288">
        <f t="shared" si="5"/>
        <v>0</v>
      </c>
      <c r="AA46" s="288">
        <f t="shared" si="5"/>
        <v>0</v>
      </c>
      <c r="AB46" s="288">
        <f t="shared" si="5"/>
        <v>0</v>
      </c>
      <c r="AC46" s="377">
        <f t="shared" si="5"/>
        <v>0</v>
      </c>
      <c r="AD46" s="283">
        <f t="shared" si="1"/>
        <v>0</v>
      </c>
    </row>
    <row r="47" spans="1:30" ht="18.75" customHeight="1" thickBot="1">
      <c r="A47" s="342">
        <v>36</v>
      </c>
      <c r="I47" s="172"/>
      <c r="J47" s="181">
        <v>1011</v>
      </c>
      <c r="K47" s="196" t="s">
        <v>1427</v>
      </c>
      <c r="L47" s="403"/>
      <c r="M47" s="404"/>
      <c r="N47" s="246"/>
      <c r="O47" s="594">
        <f aca="true" t="shared" si="6" ref="O47:O63">M47+N47</f>
        <v>0</v>
      </c>
      <c r="P47" s="244">
        <f t="shared" si="0"/>
      </c>
      <c r="Q47" s="245"/>
      <c r="R47" s="373"/>
      <c r="S47" s="250"/>
      <c r="T47" s="284">
        <f aca="true" t="shared" si="7" ref="T47:T63">O47</f>
        <v>0</v>
      </c>
      <c r="U47" s="374">
        <f t="shared" si="2"/>
        <v>0</v>
      </c>
      <c r="V47" s="245"/>
      <c r="W47" s="373"/>
      <c r="X47" s="250"/>
      <c r="Y47" s="381">
        <f aca="true" t="shared" si="8" ref="Y47:Y54">+IF(+(R47+S47)&gt;=O47,+S47,+(+O47-R47))</f>
        <v>0</v>
      </c>
      <c r="Z47" s="284">
        <f>W47+X47-Y47</f>
        <v>0</v>
      </c>
      <c r="AA47" s="250"/>
      <c r="AB47" s="250"/>
      <c r="AC47" s="251"/>
      <c r="AD47" s="283">
        <f t="shared" si="1"/>
        <v>0</v>
      </c>
    </row>
    <row r="48" spans="1:30" ht="26.25" customHeight="1" thickBot="1">
      <c r="A48" s="342">
        <v>37</v>
      </c>
      <c r="E48" s="379"/>
      <c r="I48" s="172"/>
      <c r="J48" s="173">
        <v>1012</v>
      </c>
      <c r="K48" s="182" t="s">
        <v>1428</v>
      </c>
      <c r="L48" s="403"/>
      <c r="M48" s="404"/>
      <c r="N48" s="246"/>
      <c r="O48" s="594">
        <f t="shared" si="6"/>
        <v>0</v>
      </c>
      <c r="P48" s="244">
        <f t="shared" si="0"/>
      </c>
      <c r="Q48" s="245"/>
      <c r="R48" s="373"/>
      <c r="S48" s="250"/>
      <c r="T48" s="284">
        <f t="shared" si="7"/>
        <v>0</v>
      </c>
      <c r="U48" s="374">
        <f t="shared" si="2"/>
        <v>0</v>
      </c>
      <c r="V48" s="245"/>
      <c r="W48" s="373"/>
      <c r="X48" s="250"/>
      <c r="Y48" s="381">
        <f t="shared" si="8"/>
        <v>0</v>
      </c>
      <c r="Z48" s="284">
        <f aca="true" t="shared" si="9" ref="Z48:Z54">W48+X48-Y48</f>
        <v>0</v>
      </c>
      <c r="AA48" s="250"/>
      <c r="AB48" s="250"/>
      <c r="AC48" s="251"/>
      <c r="AD48" s="283">
        <f t="shared" si="1"/>
        <v>0</v>
      </c>
    </row>
    <row r="49" spans="1:30" ht="18.75" thickBot="1">
      <c r="A49" s="342">
        <v>38</v>
      </c>
      <c r="E49" s="379"/>
      <c r="I49" s="172"/>
      <c r="J49" s="173">
        <v>1013</v>
      </c>
      <c r="K49" s="182" t="s">
        <v>1429</v>
      </c>
      <c r="L49" s="403"/>
      <c r="M49" s="404"/>
      <c r="N49" s="246"/>
      <c r="O49" s="594">
        <f t="shared" si="6"/>
        <v>0</v>
      </c>
      <c r="P49" s="244">
        <f t="shared" si="0"/>
      </c>
      <c r="Q49" s="245"/>
      <c r="R49" s="373"/>
      <c r="S49" s="250"/>
      <c r="T49" s="284">
        <f t="shared" si="7"/>
        <v>0</v>
      </c>
      <c r="U49" s="374">
        <f t="shared" si="2"/>
        <v>0</v>
      </c>
      <c r="V49" s="245"/>
      <c r="W49" s="373"/>
      <c r="X49" s="250"/>
      <c r="Y49" s="381">
        <f t="shared" si="8"/>
        <v>0</v>
      </c>
      <c r="Z49" s="284">
        <f t="shared" si="9"/>
        <v>0</v>
      </c>
      <c r="AA49" s="250"/>
      <c r="AB49" s="250"/>
      <c r="AC49" s="251"/>
      <c r="AD49" s="283">
        <f t="shared" si="1"/>
        <v>0</v>
      </c>
    </row>
    <row r="50" spans="1:30" ht="30.75" thickBot="1">
      <c r="A50" s="342">
        <v>39</v>
      </c>
      <c r="E50" s="379"/>
      <c r="I50" s="172"/>
      <c r="J50" s="173">
        <v>1014</v>
      </c>
      <c r="K50" s="182" t="s">
        <v>1430</v>
      </c>
      <c r="L50" s="403"/>
      <c r="M50" s="404"/>
      <c r="N50" s="246"/>
      <c r="O50" s="594">
        <f t="shared" si="6"/>
        <v>0</v>
      </c>
      <c r="P50" s="244">
        <f t="shared" si="0"/>
      </c>
      <c r="Q50" s="245"/>
      <c r="R50" s="373"/>
      <c r="S50" s="250"/>
      <c r="T50" s="284">
        <f t="shared" si="7"/>
        <v>0</v>
      </c>
      <c r="U50" s="374">
        <f t="shared" si="2"/>
        <v>0</v>
      </c>
      <c r="V50" s="245"/>
      <c r="W50" s="373"/>
      <c r="X50" s="250"/>
      <c r="Y50" s="381">
        <f t="shared" si="8"/>
        <v>0</v>
      </c>
      <c r="Z50" s="284">
        <f t="shared" si="9"/>
        <v>0</v>
      </c>
      <c r="AA50" s="250"/>
      <c r="AB50" s="250"/>
      <c r="AC50" s="251"/>
      <c r="AD50" s="283">
        <f t="shared" si="1"/>
        <v>0</v>
      </c>
    </row>
    <row r="51" spans="1:30" ht="18.75" thickBot="1">
      <c r="A51" s="342">
        <v>40</v>
      </c>
      <c r="E51" s="379"/>
      <c r="I51" s="172"/>
      <c r="J51" s="173">
        <v>1015</v>
      </c>
      <c r="K51" s="182" t="s">
        <v>1431</v>
      </c>
      <c r="L51" s="403"/>
      <c r="M51" s="404"/>
      <c r="N51" s="246"/>
      <c r="O51" s="594">
        <f t="shared" si="6"/>
        <v>0</v>
      </c>
      <c r="P51" s="244">
        <f t="shared" si="0"/>
      </c>
      <c r="Q51" s="245"/>
      <c r="R51" s="373"/>
      <c r="S51" s="250"/>
      <c r="T51" s="284">
        <f t="shared" si="7"/>
        <v>0</v>
      </c>
      <c r="U51" s="374">
        <f t="shared" si="2"/>
        <v>0</v>
      </c>
      <c r="V51" s="245"/>
      <c r="W51" s="373"/>
      <c r="X51" s="250"/>
      <c r="Y51" s="381">
        <f t="shared" si="8"/>
        <v>0</v>
      </c>
      <c r="Z51" s="284">
        <f t="shared" si="9"/>
        <v>0</v>
      </c>
      <c r="AA51" s="250"/>
      <c r="AB51" s="250"/>
      <c r="AC51" s="251"/>
      <c r="AD51" s="283">
        <f t="shared" si="1"/>
        <v>0</v>
      </c>
    </row>
    <row r="52" spans="1:30" ht="18.75" thickBot="1">
      <c r="A52" s="342">
        <v>41</v>
      </c>
      <c r="E52" s="379"/>
      <c r="I52" s="172"/>
      <c r="J52" s="173">
        <v>1016</v>
      </c>
      <c r="K52" s="182" t="s">
        <v>1432</v>
      </c>
      <c r="L52" s="403"/>
      <c r="M52" s="404"/>
      <c r="N52" s="246"/>
      <c r="O52" s="594">
        <f t="shared" si="6"/>
        <v>0</v>
      </c>
      <c r="P52" s="244">
        <f t="shared" si="0"/>
      </c>
      <c r="Q52" s="245"/>
      <c r="R52" s="373"/>
      <c r="S52" s="250"/>
      <c r="T52" s="284">
        <f t="shared" si="7"/>
        <v>0</v>
      </c>
      <c r="U52" s="374">
        <f t="shared" si="2"/>
        <v>0</v>
      </c>
      <c r="V52" s="245"/>
      <c r="W52" s="373"/>
      <c r="X52" s="250"/>
      <c r="Y52" s="381">
        <f t="shared" si="8"/>
        <v>0</v>
      </c>
      <c r="Z52" s="284">
        <f t="shared" si="9"/>
        <v>0</v>
      </c>
      <c r="AA52" s="250"/>
      <c r="AB52" s="250"/>
      <c r="AC52" s="251"/>
      <c r="AD52" s="283">
        <f t="shared" si="1"/>
        <v>0</v>
      </c>
    </row>
    <row r="53" spans="1:30" ht="18.75" thickBot="1">
      <c r="A53" s="342">
        <v>42</v>
      </c>
      <c r="E53" s="379"/>
      <c r="I53" s="177"/>
      <c r="J53" s="197">
        <v>1020</v>
      </c>
      <c r="K53" s="198" t="s">
        <v>1433</v>
      </c>
      <c r="L53" s="403"/>
      <c r="M53" s="404"/>
      <c r="N53" s="246"/>
      <c r="O53" s="594">
        <f t="shared" si="6"/>
        <v>0</v>
      </c>
      <c r="P53" s="244">
        <f t="shared" si="0"/>
      </c>
      <c r="Q53" s="245"/>
      <c r="R53" s="373"/>
      <c r="S53" s="250"/>
      <c r="T53" s="284">
        <f t="shared" si="7"/>
        <v>0</v>
      </c>
      <c r="U53" s="374">
        <f t="shared" si="2"/>
        <v>0</v>
      </c>
      <c r="V53" s="245"/>
      <c r="W53" s="373"/>
      <c r="X53" s="250"/>
      <c r="Y53" s="381">
        <f t="shared" si="8"/>
        <v>0</v>
      </c>
      <c r="Z53" s="284">
        <f t="shared" si="9"/>
        <v>0</v>
      </c>
      <c r="AA53" s="250"/>
      <c r="AB53" s="250"/>
      <c r="AC53" s="251"/>
      <c r="AD53" s="283">
        <f t="shared" si="1"/>
        <v>0</v>
      </c>
    </row>
    <row r="54" spans="1:30" ht="18.75" thickBot="1">
      <c r="A54" s="342">
        <v>43</v>
      </c>
      <c r="E54" s="379"/>
      <c r="I54" s="172"/>
      <c r="J54" s="173">
        <v>1030</v>
      </c>
      <c r="K54" s="182" t="s">
        <v>1434</v>
      </c>
      <c r="L54" s="403"/>
      <c r="M54" s="404"/>
      <c r="N54" s="246"/>
      <c r="O54" s="594">
        <f t="shared" si="6"/>
        <v>0</v>
      </c>
      <c r="P54" s="244">
        <f t="shared" si="0"/>
      </c>
      <c r="Q54" s="245"/>
      <c r="R54" s="373"/>
      <c r="S54" s="250"/>
      <c r="T54" s="284">
        <f t="shared" si="7"/>
        <v>0</v>
      </c>
      <c r="U54" s="374">
        <f t="shared" si="2"/>
        <v>0</v>
      </c>
      <c r="V54" s="245"/>
      <c r="W54" s="373"/>
      <c r="X54" s="250"/>
      <c r="Y54" s="381">
        <f t="shared" si="8"/>
        <v>0</v>
      </c>
      <c r="Z54" s="284">
        <f t="shared" si="9"/>
        <v>0</v>
      </c>
      <c r="AA54" s="250"/>
      <c r="AB54" s="250"/>
      <c r="AC54" s="251"/>
      <c r="AD54" s="283">
        <f t="shared" si="1"/>
        <v>0</v>
      </c>
    </row>
    <row r="55" spans="1:30" ht="18.75" thickBot="1">
      <c r="A55" s="342">
        <v>44</v>
      </c>
      <c r="E55" s="379"/>
      <c r="I55" s="172"/>
      <c r="J55" s="197">
        <v>1051</v>
      </c>
      <c r="K55" s="200" t="s">
        <v>1435</v>
      </c>
      <c r="L55" s="403"/>
      <c r="M55" s="404"/>
      <c r="N55" s="246"/>
      <c r="O55" s="594">
        <f t="shared" si="6"/>
        <v>0</v>
      </c>
      <c r="P55" s="244">
        <f t="shared" si="0"/>
      </c>
      <c r="Q55" s="245"/>
      <c r="R55" s="373"/>
      <c r="S55" s="250"/>
      <c r="T55" s="284">
        <f t="shared" si="7"/>
        <v>0</v>
      </c>
      <c r="U55" s="374">
        <f t="shared" si="2"/>
        <v>0</v>
      </c>
      <c r="V55" s="245"/>
      <c r="W55" s="285"/>
      <c r="X55" s="290"/>
      <c r="Y55" s="290"/>
      <c r="Z55" s="290"/>
      <c r="AA55" s="290"/>
      <c r="AB55" s="290"/>
      <c r="AC55" s="375"/>
      <c r="AD55" s="283">
        <f t="shared" si="1"/>
        <v>0</v>
      </c>
    </row>
    <row r="56" spans="1:30" ht="18.75" thickBot="1">
      <c r="A56" s="342">
        <v>45</v>
      </c>
      <c r="C56" s="346"/>
      <c r="E56" s="379"/>
      <c r="I56" s="172"/>
      <c r="J56" s="173">
        <v>1052</v>
      </c>
      <c r="K56" s="182" t="s">
        <v>1436</v>
      </c>
      <c r="L56" s="403"/>
      <c r="M56" s="404"/>
      <c r="N56" s="246"/>
      <c r="O56" s="594">
        <f t="shared" si="6"/>
        <v>0</v>
      </c>
      <c r="P56" s="244">
        <f t="shared" si="0"/>
      </c>
      <c r="Q56" s="245"/>
      <c r="R56" s="373"/>
      <c r="S56" s="250"/>
      <c r="T56" s="284">
        <f t="shared" si="7"/>
        <v>0</v>
      </c>
      <c r="U56" s="374">
        <f t="shared" si="2"/>
        <v>0</v>
      </c>
      <c r="V56" s="245"/>
      <c r="W56" s="285"/>
      <c r="X56" s="290"/>
      <c r="Y56" s="290"/>
      <c r="Z56" s="290"/>
      <c r="AA56" s="290"/>
      <c r="AB56" s="290"/>
      <c r="AC56" s="375"/>
      <c r="AD56" s="283">
        <f t="shared" si="1"/>
        <v>0</v>
      </c>
    </row>
    <row r="57" spans="1:30" ht="32.25" thickBot="1">
      <c r="A57" s="342">
        <v>46</v>
      </c>
      <c r="E57" s="379"/>
      <c r="I57" s="172"/>
      <c r="J57" s="201">
        <v>1053</v>
      </c>
      <c r="K57" s="202" t="s">
        <v>1437</v>
      </c>
      <c r="L57" s="403"/>
      <c r="M57" s="404"/>
      <c r="N57" s="246"/>
      <c r="O57" s="594">
        <f t="shared" si="6"/>
        <v>0</v>
      </c>
      <c r="P57" s="244">
        <f t="shared" si="0"/>
      </c>
      <c r="Q57" s="245"/>
      <c r="R57" s="373"/>
      <c r="S57" s="250"/>
      <c r="T57" s="284">
        <f t="shared" si="7"/>
        <v>0</v>
      </c>
      <c r="U57" s="374">
        <f t="shared" si="2"/>
        <v>0</v>
      </c>
      <c r="V57" s="245"/>
      <c r="W57" s="285"/>
      <c r="X57" s="290"/>
      <c r="Y57" s="290"/>
      <c r="Z57" s="290"/>
      <c r="AA57" s="290"/>
      <c r="AB57" s="290"/>
      <c r="AC57" s="375"/>
      <c r="AD57" s="283">
        <f t="shared" si="1"/>
        <v>0</v>
      </c>
    </row>
    <row r="58" spans="1:30" ht="18.75" thickBot="1">
      <c r="A58" s="342">
        <v>47</v>
      </c>
      <c r="E58" s="379"/>
      <c r="I58" s="172"/>
      <c r="J58" s="173">
        <v>1062</v>
      </c>
      <c r="K58" s="175" t="s">
        <v>1438</v>
      </c>
      <c r="L58" s="403"/>
      <c r="M58" s="404"/>
      <c r="N58" s="246"/>
      <c r="O58" s="594">
        <f t="shared" si="6"/>
        <v>0</v>
      </c>
      <c r="P58" s="244">
        <f t="shared" si="0"/>
      </c>
      <c r="Q58" s="245"/>
      <c r="R58" s="373"/>
      <c r="S58" s="250"/>
      <c r="T58" s="284">
        <f t="shared" si="7"/>
        <v>0</v>
      </c>
      <c r="U58" s="374">
        <f t="shared" si="2"/>
        <v>0</v>
      </c>
      <c r="V58" s="245"/>
      <c r="W58" s="373"/>
      <c r="X58" s="250"/>
      <c r="Y58" s="381">
        <f>+IF(+(R58+S58)&gt;=O58,+S58,+(+O58-R58))</f>
        <v>0</v>
      </c>
      <c r="Z58" s="284">
        <f>W58+X58-Y58</f>
        <v>0</v>
      </c>
      <c r="AA58" s="250"/>
      <c r="AB58" s="250"/>
      <c r="AC58" s="251"/>
      <c r="AD58" s="283">
        <f t="shared" si="1"/>
        <v>0</v>
      </c>
    </row>
    <row r="59" spans="1:30" ht="18.75" thickBot="1">
      <c r="A59" s="342">
        <v>48</v>
      </c>
      <c r="E59" s="379"/>
      <c r="I59" s="172"/>
      <c r="J59" s="173">
        <v>1063</v>
      </c>
      <c r="K59" s="175" t="s">
        <v>1439</v>
      </c>
      <c r="L59" s="403"/>
      <c r="M59" s="404"/>
      <c r="N59" s="246"/>
      <c r="O59" s="594">
        <f t="shared" si="6"/>
        <v>0</v>
      </c>
      <c r="P59" s="244">
        <f t="shared" si="0"/>
      </c>
      <c r="Q59" s="245"/>
      <c r="R59" s="373"/>
      <c r="S59" s="250"/>
      <c r="T59" s="284">
        <f t="shared" si="7"/>
        <v>0</v>
      </c>
      <c r="U59" s="374">
        <f t="shared" si="2"/>
        <v>0</v>
      </c>
      <c r="V59" s="245"/>
      <c r="W59" s="285"/>
      <c r="X59" s="290"/>
      <c r="Y59" s="290"/>
      <c r="Z59" s="290"/>
      <c r="AA59" s="290"/>
      <c r="AB59" s="290"/>
      <c r="AC59" s="375"/>
      <c r="AD59" s="283">
        <f t="shared" si="1"/>
        <v>0</v>
      </c>
    </row>
    <row r="60" spans="1:30" ht="18.75" thickBot="1">
      <c r="A60" s="342">
        <v>49</v>
      </c>
      <c r="E60" s="379"/>
      <c r="I60" s="172"/>
      <c r="J60" s="201">
        <v>1069</v>
      </c>
      <c r="K60" s="203" t="s">
        <v>1440</v>
      </c>
      <c r="L60" s="403"/>
      <c r="M60" s="404"/>
      <c r="N60" s="246"/>
      <c r="O60" s="594">
        <f t="shared" si="6"/>
        <v>0</v>
      </c>
      <c r="P60" s="244">
        <f t="shared" si="0"/>
      </c>
      <c r="Q60" s="245"/>
      <c r="R60" s="373"/>
      <c r="S60" s="250"/>
      <c r="T60" s="284">
        <f t="shared" si="7"/>
        <v>0</v>
      </c>
      <c r="U60" s="374">
        <f t="shared" si="2"/>
        <v>0</v>
      </c>
      <c r="V60" s="245"/>
      <c r="W60" s="373"/>
      <c r="X60" s="250"/>
      <c r="Y60" s="381">
        <f>+IF(+(R60+S60)&gt;=O60,+S60,+(+O60-R60))</f>
        <v>0</v>
      </c>
      <c r="Z60" s="284">
        <f>W60+X60-Y60</f>
        <v>0</v>
      </c>
      <c r="AA60" s="250"/>
      <c r="AB60" s="250"/>
      <c r="AC60" s="251"/>
      <c r="AD60" s="283">
        <f t="shared" si="1"/>
        <v>0</v>
      </c>
    </row>
    <row r="61" spans="1:30" ht="30.75" thickBot="1">
      <c r="A61" s="342">
        <v>50</v>
      </c>
      <c r="E61" s="379"/>
      <c r="I61" s="177"/>
      <c r="J61" s="173">
        <v>1091</v>
      </c>
      <c r="K61" s="182" t="s">
        <v>1441</v>
      </c>
      <c r="L61" s="403"/>
      <c r="M61" s="404"/>
      <c r="N61" s="246"/>
      <c r="O61" s="594">
        <f t="shared" si="6"/>
        <v>0</v>
      </c>
      <c r="P61" s="244">
        <f t="shared" si="0"/>
      </c>
      <c r="Q61" s="245"/>
      <c r="R61" s="373"/>
      <c r="S61" s="250"/>
      <c r="T61" s="284">
        <f t="shared" si="7"/>
        <v>0</v>
      </c>
      <c r="U61" s="374">
        <f t="shared" si="2"/>
        <v>0</v>
      </c>
      <c r="V61" s="245"/>
      <c r="W61" s="373"/>
      <c r="X61" s="250"/>
      <c r="Y61" s="381">
        <f>+IF(+(R61+S61)&gt;=O61,+S61,+(+O61-R61))</f>
        <v>0</v>
      </c>
      <c r="Z61" s="284">
        <f>W61+X61-Y61</f>
        <v>0</v>
      </c>
      <c r="AA61" s="250"/>
      <c r="AB61" s="250"/>
      <c r="AC61" s="251"/>
      <c r="AD61" s="283">
        <f t="shared" si="1"/>
        <v>0</v>
      </c>
    </row>
    <row r="62" spans="1:30" ht="30.75" thickBot="1">
      <c r="A62" s="342">
        <v>51</v>
      </c>
      <c r="E62" s="379"/>
      <c r="I62" s="172"/>
      <c r="J62" s="173">
        <v>1092</v>
      </c>
      <c r="K62" s="182" t="s">
        <v>211</v>
      </c>
      <c r="L62" s="403"/>
      <c r="M62" s="404"/>
      <c r="N62" s="246"/>
      <c r="O62" s="594">
        <f t="shared" si="6"/>
        <v>0</v>
      </c>
      <c r="P62" s="244">
        <f t="shared" si="0"/>
      </c>
      <c r="Q62" s="245"/>
      <c r="R62" s="373"/>
      <c r="S62" s="250"/>
      <c r="T62" s="284">
        <f t="shared" si="7"/>
        <v>0</v>
      </c>
      <c r="U62" s="374">
        <f t="shared" si="2"/>
        <v>0</v>
      </c>
      <c r="V62" s="245"/>
      <c r="W62" s="285"/>
      <c r="X62" s="290"/>
      <c r="Y62" s="290"/>
      <c r="Z62" s="290"/>
      <c r="AA62" s="290"/>
      <c r="AB62" s="290"/>
      <c r="AC62" s="375"/>
      <c r="AD62" s="283">
        <f t="shared" si="1"/>
        <v>0</v>
      </c>
    </row>
    <row r="63" spans="1:30" ht="30.75" thickBot="1">
      <c r="A63" s="342">
        <v>52</v>
      </c>
      <c r="E63" s="379"/>
      <c r="I63" s="172"/>
      <c r="J63" s="179">
        <v>1098</v>
      </c>
      <c r="K63" s="183" t="s">
        <v>1442</v>
      </c>
      <c r="L63" s="403"/>
      <c r="M63" s="404"/>
      <c r="N63" s="246"/>
      <c r="O63" s="594">
        <f t="shared" si="6"/>
        <v>0</v>
      </c>
      <c r="P63" s="244">
        <f t="shared" si="0"/>
      </c>
      <c r="Q63" s="245"/>
      <c r="R63" s="373"/>
      <c r="S63" s="250"/>
      <c r="T63" s="284">
        <f t="shared" si="7"/>
        <v>0</v>
      </c>
      <c r="U63" s="374">
        <f t="shared" si="2"/>
        <v>0</v>
      </c>
      <c r="V63" s="245"/>
      <c r="W63" s="373"/>
      <c r="X63" s="250"/>
      <c r="Y63" s="381">
        <f>+IF(+(R63+S63)&gt;=O63,+S63,+(+O63-R63))</f>
        <v>0</v>
      </c>
      <c r="Z63" s="284">
        <f>W63+X63-Y63</f>
        <v>0</v>
      </c>
      <c r="AA63" s="250"/>
      <c r="AB63" s="250"/>
      <c r="AC63" s="251"/>
      <c r="AD63" s="283">
        <f t="shared" si="1"/>
        <v>0</v>
      </c>
    </row>
    <row r="64" spans="1:30" ht="18.75" thickBot="1">
      <c r="A64" s="342">
        <v>53</v>
      </c>
      <c r="E64" s="379"/>
      <c r="I64" s="176">
        <v>1900</v>
      </c>
      <c r="J64" s="883" t="s">
        <v>621</v>
      </c>
      <c r="K64" s="883"/>
      <c r="L64" s="405">
        <f>SUM(L65:L67)</f>
        <v>0</v>
      </c>
      <c r="M64" s="286">
        <f>SUM(M65:M67)</f>
        <v>0</v>
      </c>
      <c r="N64" s="249">
        <f>SUM(N65:N67)</f>
        <v>0</v>
      </c>
      <c r="O64" s="249">
        <f>SUM(O65:O67)</f>
        <v>0</v>
      </c>
      <c r="P64" s="244">
        <f t="shared" si="0"/>
      </c>
      <c r="Q64" s="245"/>
      <c r="R64" s="287">
        <f>SUM(R65:R67)</f>
        <v>0</v>
      </c>
      <c r="S64" s="288">
        <f>SUM(S65:S67)</f>
        <v>0</v>
      </c>
      <c r="T64" s="376">
        <f>SUM(T65:T67)</f>
        <v>0</v>
      </c>
      <c r="U64" s="377">
        <f>SUM(U65:U67)</f>
        <v>0</v>
      </c>
      <c r="V64" s="245"/>
      <c r="W64" s="289"/>
      <c r="X64" s="297"/>
      <c r="Y64" s="297"/>
      <c r="Z64" s="297"/>
      <c r="AA64" s="297"/>
      <c r="AB64" s="297"/>
      <c r="AC64" s="378"/>
      <c r="AD64" s="283">
        <f>Z64-AA64-AB64-AC64</f>
        <v>0</v>
      </c>
    </row>
    <row r="65" spans="1:30" ht="34.5" customHeight="1" thickBot="1">
      <c r="A65" s="342">
        <v>54</v>
      </c>
      <c r="E65" s="379"/>
      <c r="I65" s="172"/>
      <c r="J65" s="181">
        <v>1901</v>
      </c>
      <c r="K65" s="174" t="s">
        <v>746</v>
      </c>
      <c r="L65" s="403"/>
      <c r="M65" s="404"/>
      <c r="N65" s="246"/>
      <c r="O65" s="594">
        <f>M65+N65</f>
        <v>0</v>
      </c>
      <c r="P65" s="244">
        <f t="shared" si="0"/>
      </c>
      <c r="Q65" s="245"/>
      <c r="R65" s="373"/>
      <c r="S65" s="250"/>
      <c r="T65" s="284">
        <f>O65</f>
        <v>0</v>
      </c>
      <c r="U65" s="374">
        <f>R65+S65-T65</f>
        <v>0</v>
      </c>
      <c r="V65" s="245"/>
      <c r="W65" s="285"/>
      <c r="X65" s="290"/>
      <c r="Y65" s="290"/>
      <c r="Z65" s="290"/>
      <c r="AA65" s="290"/>
      <c r="AB65" s="290"/>
      <c r="AC65" s="375"/>
      <c r="AD65" s="283">
        <f>Z65-AA65-AB65-AC65</f>
        <v>0</v>
      </c>
    </row>
    <row r="66" spans="1:30" ht="30.75" thickBot="1">
      <c r="A66" s="342">
        <v>55</v>
      </c>
      <c r="E66" s="379"/>
      <c r="I66" s="172"/>
      <c r="J66" s="173">
        <v>1981</v>
      </c>
      <c r="K66" s="175" t="s">
        <v>747</v>
      </c>
      <c r="L66" s="403"/>
      <c r="M66" s="404"/>
      <c r="N66" s="246"/>
      <c r="O66" s="594">
        <f>M66+N66</f>
        <v>0</v>
      </c>
      <c r="P66" s="244">
        <f t="shared" si="0"/>
      </c>
      <c r="Q66" s="245"/>
      <c r="R66" s="373"/>
      <c r="S66" s="250"/>
      <c r="T66" s="284">
        <f>O66</f>
        <v>0</v>
      </c>
      <c r="U66" s="374">
        <f>R66+S66-T66</f>
        <v>0</v>
      </c>
      <c r="V66" s="245"/>
      <c r="W66" s="285"/>
      <c r="X66" s="290"/>
      <c r="Y66" s="290"/>
      <c r="Z66" s="290"/>
      <c r="AA66" s="290"/>
      <c r="AB66" s="290"/>
      <c r="AC66" s="375"/>
      <c r="AD66" s="283">
        <f>Z66-AA66-AB66-AC66</f>
        <v>0</v>
      </c>
    </row>
    <row r="67" spans="1:30" ht="30.75" thickBot="1">
      <c r="A67" s="342">
        <v>56</v>
      </c>
      <c r="E67" s="379"/>
      <c r="I67" s="172"/>
      <c r="J67" s="179">
        <v>1991</v>
      </c>
      <c r="K67" s="178" t="s">
        <v>748</v>
      </c>
      <c r="L67" s="403"/>
      <c r="M67" s="404"/>
      <c r="N67" s="246"/>
      <c r="O67" s="594">
        <f>M67+N67</f>
        <v>0</v>
      </c>
      <c r="P67" s="244">
        <f t="shared" si="0"/>
      </c>
      <c r="Q67" s="245"/>
      <c r="R67" s="373"/>
      <c r="S67" s="250"/>
      <c r="T67" s="284">
        <f>O67</f>
        <v>0</v>
      </c>
      <c r="U67" s="374">
        <f>R67+S67-T67</f>
        <v>0</v>
      </c>
      <c r="V67" s="245"/>
      <c r="W67" s="285"/>
      <c r="X67" s="290"/>
      <c r="Y67" s="290"/>
      <c r="Z67" s="290"/>
      <c r="AA67" s="290"/>
      <c r="AB67" s="290"/>
      <c r="AC67" s="375"/>
      <c r="AD67" s="283">
        <f>Z67-AA67-AB67-AC67</f>
        <v>0</v>
      </c>
    </row>
    <row r="68" spans="1:30" ht="18.75" thickBot="1">
      <c r="A68" s="342">
        <v>57</v>
      </c>
      <c r="E68" s="379"/>
      <c r="I68" s="176">
        <v>2100</v>
      </c>
      <c r="J68" s="883" t="s">
        <v>178</v>
      </c>
      <c r="K68" s="883"/>
      <c r="L68" s="405">
        <f>SUM(L69:L73)</f>
        <v>0</v>
      </c>
      <c r="M68" s="286">
        <f>SUM(M69:M73)</f>
        <v>0</v>
      </c>
      <c r="N68" s="249">
        <f>SUM(N69:N73)</f>
        <v>0</v>
      </c>
      <c r="O68" s="249">
        <f>SUM(O69:O73)</f>
        <v>0</v>
      </c>
      <c r="P68" s="244">
        <f t="shared" si="0"/>
      </c>
      <c r="Q68" s="245"/>
      <c r="R68" s="287">
        <f>SUM(R69:R73)</f>
        <v>0</v>
      </c>
      <c r="S68" s="288">
        <f>SUM(S69:S73)</f>
        <v>0</v>
      </c>
      <c r="T68" s="376">
        <f>SUM(T69:T73)</f>
        <v>0</v>
      </c>
      <c r="U68" s="377">
        <f>SUM(U69:U73)</f>
        <v>0</v>
      </c>
      <c r="V68" s="245"/>
      <c r="W68" s="289"/>
      <c r="X68" s="297"/>
      <c r="Y68" s="297"/>
      <c r="Z68" s="297"/>
      <c r="AA68" s="297"/>
      <c r="AB68" s="297"/>
      <c r="AC68" s="378"/>
      <c r="AD68" s="283">
        <f t="shared" si="1"/>
        <v>0</v>
      </c>
    </row>
    <row r="69" spans="1:30" ht="18.75" thickBot="1">
      <c r="A69" s="342">
        <v>58</v>
      </c>
      <c r="E69" s="379"/>
      <c r="I69" s="172"/>
      <c r="J69" s="181">
        <v>2110</v>
      </c>
      <c r="K69" s="184" t="s">
        <v>1443</v>
      </c>
      <c r="L69" s="403"/>
      <c r="M69" s="404"/>
      <c r="N69" s="246"/>
      <c r="O69" s="594">
        <f>M69+N69</f>
        <v>0</v>
      </c>
      <c r="P69" s="244">
        <f t="shared" si="0"/>
      </c>
      <c r="Q69" s="245"/>
      <c r="R69" s="373"/>
      <c r="S69" s="250"/>
      <c r="T69" s="284">
        <f>O69</f>
        <v>0</v>
      </c>
      <c r="U69" s="374">
        <f t="shared" si="2"/>
        <v>0</v>
      </c>
      <c r="V69" s="245"/>
      <c r="W69" s="285"/>
      <c r="X69" s="290"/>
      <c r="Y69" s="290"/>
      <c r="Z69" s="290"/>
      <c r="AA69" s="290"/>
      <c r="AB69" s="290"/>
      <c r="AC69" s="375"/>
      <c r="AD69" s="283">
        <f t="shared" si="1"/>
        <v>0</v>
      </c>
    </row>
    <row r="70" spans="1:30" ht="18.75" thickBot="1">
      <c r="A70" s="342">
        <v>59</v>
      </c>
      <c r="E70" s="379"/>
      <c r="I70" s="204"/>
      <c r="J70" s="173">
        <v>2120</v>
      </c>
      <c r="K70" s="192" t="s">
        <v>1444</v>
      </c>
      <c r="L70" s="403"/>
      <c r="M70" s="404"/>
      <c r="N70" s="246"/>
      <c r="O70" s="594">
        <f>M70+N70</f>
        <v>0</v>
      </c>
      <c r="P70" s="244">
        <f t="shared" si="0"/>
      </c>
      <c r="Q70" s="245"/>
      <c r="R70" s="373"/>
      <c r="S70" s="250"/>
      <c r="T70" s="284">
        <f>O70</f>
        <v>0</v>
      </c>
      <c r="U70" s="374">
        <f t="shared" si="2"/>
        <v>0</v>
      </c>
      <c r="V70" s="245"/>
      <c r="W70" s="285"/>
      <c r="X70" s="290"/>
      <c r="Y70" s="290"/>
      <c r="Z70" s="290"/>
      <c r="AA70" s="290"/>
      <c r="AB70" s="290"/>
      <c r="AC70" s="375"/>
      <c r="AD70" s="283">
        <f t="shared" si="1"/>
        <v>0</v>
      </c>
    </row>
    <row r="71" spans="1:30" ht="32.25" thickBot="1">
      <c r="A71" s="342">
        <v>60</v>
      </c>
      <c r="E71" s="379"/>
      <c r="I71" s="204"/>
      <c r="J71" s="173">
        <v>2125</v>
      </c>
      <c r="K71" s="189" t="s">
        <v>1611</v>
      </c>
      <c r="L71" s="403"/>
      <c r="M71" s="404"/>
      <c r="N71" s="246"/>
      <c r="O71" s="594">
        <f>M71+N71</f>
        <v>0</v>
      </c>
      <c r="P71" s="244">
        <f t="shared" si="0"/>
      </c>
      <c r="Q71" s="245"/>
      <c r="R71" s="373"/>
      <c r="S71" s="250"/>
      <c r="T71" s="284">
        <f>O71</f>
        <v>0</v>
      </c>
      <c r="U71" s="374">
        <f t="shared" si="2"/>
        <v>0</v>
      </c>
      <c r="V71" s="245"/>
      <c r="W71" s="285"/>
      <c r="X71" s="290"/>
      <c r="Y71" s="290"/>
      <c r="Z71" s="290"/>
      <c r="AA71" s="290"/>
      <c r="AB71" s="290"/>
      <c r="AC71" s="375"/>
      <c r="AD71" s="283">
        <f t="shared" si="1"/>
        <v>0</v>
      </c>
    </row>
    <row r="72" spans="1:30" ht="32.25" thickBot="1">
      <c r="A72" s="342">
        <v>61</v>
      </c>
      <c r="I72" s="180"/>
      <c r="J72" s="173">
        <v>2140</v>
      </c>
      <c r="K72" s="192" t="s">
        <v>619</v>
      </c>
      <c r="L72" s="403"/>
      <c r="M72" s="404"/>
      <c r="N72" s="246"/>
      <c r="O72" s="594">
        <f>M72+N72</f>
        <v>0</v>
      </c>
      <c r="P72" s="244">
        <f t="shared" si="0"/>
      </c>
      <c r="Q72" s="245"/>
      <c r="R72" s="373"/>
      <c r="S72" s="250"/>
      <c r="T72" s="284">
        <f>O72</f>
        <v>0</v>
      </c>
      <c r="U72" s="374">
        <f t="shared" si="2"/>
        <v>0</v>
      </c>
      <c r="V72" s="245"/>
      <c r="W72" s="285"/>
      <c r="X72" s="290"/>
      <c r="Y72" s="290"/>
      <c r="Z72" s="290"/>
      <c r="AA72" s="290"/>
      <c r="AB72" s="290"/>
      <c r="AC72" s="375"/>
      <c r="AD72" s="283">
        <f t="shared" si="1"/>
        <v>0</v>
      </c>
    </row>
    <row r="73" spans="1:30" ht="32.25" thickBot="1">
      <c r="A73" s="342">
        <v>62</v>
      </c>
      <c r="I73" s="172"/>
      <c r="J73" s="179">
        <v>2190</v>
      </c>
      <c r="K73" s="660" t="s">
        <v>620</v>
      </c>
      <c r="L73" s="403"/>
      <c r="M73" s="404"/>
      <c r="N73" s="246"/>
      <c r="O73" s="594">
        <f>M73+N73</f>
        <v>0</v>
      </c>
      <c r="P73" s="244">
        <f t="shared" si="0"/>
      </c>
      <c r="Q73" s="245"/>
      <c r="R73" s="373"/>
      <c r="S73" s="250"/>
      <c r="T73" s="284">
        <f>O73</f>
        <v>0</v>
      </c>
      <c r="U73" s="374">
        <f t="shared" si="2"/>
        <v>0</v>
      </c>
      <c r="V73" s="245"/>
      <c r="W73" s="285"/>
      <c r="X73" s="290"/>
      <c r="Y73" s="290"/>
      <c r="Z73" s="290"/>
      <c r="AA73" s="290"/>
      <c r="AB73" s="290"/>
      <c r="AC73" s="375"/>
      <c r="AD73" s="283">
        <f t="shared" si="1"/>
        <v>0</v>
      </c>
    </row>
    <row r="74" spans="1:30" ht="18.75" thickBot="1">
      <c r="A74" s="342">
        <v>63</v>
      </c>
      <c r="I74" s="176">
        <v>2200</v>
      </c>
      <c r="J74" s="883" t="s">
        <v>621</v>
      </c>
      <c r="K74" s="883"/>
      <c r="L74" s="405">
        <f>SUM(L75:L76)</f>
        <v>0</v>
      </c>
      <c r="M74" s="286">
        <f>SUM(M75:M76)</f>
        <v>0</v>
      </c>
      <c r="N74" s="249">
        <f>SUM(N75:N76)</f>
        <v>0</v>
      </c>
      <c r="O74" s="249">
        <f>SUM(O75:O76)</f>
        <v>0</v>
      </c>
      <c r="P74" s="244">
        <f t="shared" si="0"/>
      </c>
      <c r="Q74" s="245"/>
      <c r="R74" s="287">
        <f>SUM(R75:R76)</f>
        <v>0</v>
      </c>
      <c r="S74" s="288">
        <f>SUM(S75:S76)</f>
        <v>0</v>
      </c>
      <c r="T74" s="376">
        <f>SUM(T75:T76)</f>
        <v>0</v>
      </c>
      <c r="U74" s="377">
        <f>SUM(U75:U76)</f>
        <v>0</v>
      </c>
      <c r="V74" s="245"/>
      <c r="W74" s="289"/>
      <c r="X74" s="297"/>
      <c r="Y74" s="297"/>
      <c r="Z74" s="297"/>
      <c r="AA74" s="297"/>
      <c r="AB74" s="297"/>
      <c r="AC74" s="378"/>
      <c r="AD74" s="283">
        <f t="shared" si="1"/>
        <v>0</v>
      </c>
    </row>
    <row r="75" spans="1:30" ht="18.75" thickBot="1">
      <c r="A75" s="342">
        <v>64</v>
      </c>
      <c r="I75" s="172"/>
      <c r="J75" s="173">
        <v>2221</v>
      </c>
      <c r="K75" s="175" t="s">
        <v>1582</v>
      </c>
      <c r="L75" s="403"/>
      <c r="M75" s="404"/>
      <c r="N75" s="246"/>
      <c r="O75" s="594">
        <f aca="true" t="shared" si="10" ref="O75:O80">M75+N75</f>
        <v>0</v>
      </c>
      <c r="P75" s="244">
        <f t="shared" si="0"/>
      </c>
      <c r="Q75" s="245"/>
      <c r="R75" s="373"/>
      <c r="S75" s="250"/>
      <c r="T75" s="284">
        <f aca="true" t="shared" si="11" ref="T75:T80">O75</f>
        <v>0</v>
      </c>
      <c r="U75" s="374">
        <f aca="true" t="shared" si="12" ref="U75:U80">R75+S75-T75</f>
        <v>0</v>
      </c>
      <c r="V75" s="245"/>
      <c r="W75" s="285"/>
      <c r="X75" s="290"/>
      <c r="Y75" s="290"/>
      <c r="Z75" s="290"/>
      <c r="AA75" s="290"/>
      <c r="AB75" s="290"/>
      <c r="AC75" s="375"/>
      <c r="AD75" s="283">
        <f t="shared" si="1"/>
        <v>0</v>
      </c>
    </row>
    <row r="76" spans="1:30" ht="18.75" thickBot="1">
      <c r="A76" s="342">
        <v>65</v>
      </c>
      <c r="I76" s="172"/>
      <c r="J76" s="179">
        <v>2224</v>
      </c>
      <c r="K76" s="178" t="s">
        <v>622</v>
      </c>
      <c r="L76" s="403"/>
      <c r="M76" s="404"/>
      <c r="N76" s="246"/>
      <c r="O76" s="594">
        <f t="shared" si="10"/>
        <v>0</v>
      </c>
      <c r="P76" s="244">
        <f t="shared" si="0"/>
      </c>
      <c r="Q76" s="245"/>
      <c r="R76" s="373"/>
      <c r="S76" s="250"/>
      <c r="T76" s="284">
        <f t="shared" si="11"/>
        <v>0</v>
      </c>
      <c r="U76" s="374">
        <f t="shared" si="12"/>
        <v>0</v>
      </c>
      <c r="V76" s="245"/>
      <c r="W76" s="285"/>
      <c r="X76" s="290"/>
      <c r="Y76" s="290"/>
      <c r="Z76" s="290"/>
      <c r="AA76" s="290"/>
      <c r="AB76" s="290"/>
      <c r="AC76" s="375"/>
      <c r="AD76" s="283">
        <f t="shared" si="1"/>
        <v>0</v>
      </c>
    </row>
    <row r="77" spans="1:30" ht="18.75" thickBot="1">
      <c r="A77" s="342">
        <v>66</v>
      </c>
      <c r="I77" s="176">
        <v>2500</v>
      </c>
      <c r="J77" s="893" t="s">
        <v>623</v>
      </c>
      <c r="K77" s="893"/>
      <c r="L77" s="405"/>
      <c r="M77" s="406"/>
      <c r="N77" s="253"/>
      <c r="O77" s="594">
        <f t="shared" si="10"/>
        <v>0</v>
      </c>
      <c r="P77" s="244">
        <f t="shared" si="0"/>
      </c>
      <c r="Q77" s="245"/>
      <c r="R77" s="380"/>
      <c r="S77" s="252"/>
      <c r="T77" s="284">
        <f t="shared" si="11"/>
        <v>0</v>
      </c>
      <c r="U77" s="374">
        <f t="shared" si="12"/>
        <v>0</v>
      </c>
      <c r="V77" s="245"/>
      <c r="W77" s="289"/>
      <c r="X77" s="297"/>
      <c r="Y77" s="290"/>
      <c r="Z77" s="290"/>
      <c r="AA77" s="297"/>
      <c r="AB77" s="290"/>
      <c r="AC77" s="375"/>
      <c r="AD77" s="283">
        <f t="shared" si="1"/>
        <v>0</v>
      </c>
    </row>
    <row r="78" spans="1:30" ht="34.5" customHeight="1" thickBot="1">
      <c r="A78" s="342">
        <v>67</v>
      </c>
      <c r="I78" s="176">
        <v>2600</v>
      </c>
      <c r="J78" s="890" t="s">
        <v>624</v>
      </c>
      <c r="K78" s="895"/>
      <c r="L78" s="405"/>
      <c r="M78" s="406"/>
      <c r="N78" s="253"/>
      <c r="O78" s="594">
        <f t="shared" si="10"/>
        <v>0</v>
      </c>
      <c r="P78" s="244">
        <f t="shared" si="0"/>
      </c>
      <c r="Q78" s="245"/>
      <c r="R78" s="380"/>
      <c r="S78" s="252"/>
      <c r="T78" s="284">
        <f t="shared" si="11"/>
        <v>0</v>
      </c>
      <c r="U78" s="374">
        <f t="shared" si="12"/>
        <v>0</v>
      </c>
      <c r="V78" s="245"/>
      <c r="W78" s="289"/>
      <c r="X78" s="297"/>
      <c r="Y78" s="290"/>
      <c r="Z78" s="290"/>
      <c r="AA78" s="297"/>
      <c r="AB78" s="290"/>
      <c r="AC78" s="375"/>
      <c r="AD78" s="283">
        <f t="shared" si="1"/>
        <v>0</v>
      </c>
    </row>
    <row r="79" spans="1:30" ht="33.75" customHeight="1" thickBot="1">
      <c r="A79" s="342">
        <v>68</v>
      </c>
      <c r="I79" s="176">
        <v>2700</v>
      </c>
      <c r="J79" s="890" t="s">
        <v>625</v>
      </c>
      <c r="K79" s="895"/>
      <c r="L79" s="405"/>
      <c r="M79" s="406"/>
      <c r="N79" s="253"/>
      <c r="O79" s="594">
        <f t="shared" si="10"/>
        <v>0</v>
      </c>
      <c r="P79" s="244">
        <f t="shared" si="0"/>
      </c>
      <c r="Q79" s="245"/>
      <c r="R79" s="380"/>
      <c r="S79" s="252"/>
      <c r="T79" s="284">
        <f t="shared" si="11"/>
        <v>0</v>
      </c>
      <c r="U79" s="374">
        <f t="shared" si="12"/>
        <v>0</v>
      </c>
      <c r="V79" s="245"/>
      <c r="W79" s="289"/>
      <c r="X79" s="297"/>
      <c r="Y79" s="290"/>
      <c r="Z79" s="290"/>
      <c r="AA79" s="297"/>
      <c r="AB79" s="290"/>
      <c r="AC79" s="375"/>
      <c r="AD79" s="283">
        <f t="shared" si="1"/>
        <v>0</v>
      </c>
    </row>
    <row r="80" spans="1:30" ht="35.25" customHeight="1" thickBot="1">
      <c r="A80" s="342">
        <v>69</v>
      </c>
      <c r="I80" s="176">
        <v>2800</v>
      </c>
      <c r="J80" s="890" t="s">
        <v>626</v>
      </c>
      <c r="K80" s="895"/>
      <c r="L80" s="405"/>
      <c r="M80" s="406"/>
      <c r="N80" s="253"/>
      <c r="O80" s="594">
        <f t="shared" si="10"/>
        <v>0</v>
      </c>
      <c r="P80" s="244">
        <f t="shared" si="0"/>
      </c>
      <c r="Q80" s="245"/>
      <c r="R80" s="380"/>
      <c r="S80" s="252"/>
      <c r="T80" s="284">
        <f t="shared" si="11"/>
        <v>0</v>
      </c>
      <c r="U80" s="374">
        <f t="shared" si="12"/>
        <v>0</v>
      </c>
      <c r="V80" s="245"/>
      <c r="W80" s="289"/>
      <c r="X80" s="297"/>
      <c r="Y80" s="290"/>
      <c r="Z80" s="290"/>
      <c r="AA80" s="297"/>
      <c r="AB80" s="290"/>
      <c r="AC80" s="375"/>
      <c r="AD80" s="283">
        <f t="shared" si="1"/>
        <v>0</v>
      </c>
    </row>
    <row r="81" spans="1:30" ht="35.25" customHeight="1" thickBot="1">
      <c r="A81" s="342">
        <v>70</v>
      </c>
      <c r="I81" s="176">
        <v>2900</v>
      </c>
      <c r="J81" s="888" t="s">
        <v>627</v>
      </c>
      <c r="K81" s="892"/>
      <c r="L81" s="405">
        <f>SUM(L82:L87)</f>
        <v>0</v>
      </c>
      <c r="M81" s="286">
        <f>SUM(M82:M87)</f>
        <v>0</v>
      </c>
      <c r="N81" s="249">
        <f>SUM(N82:N87)</f>
        <v>0</v>
      </c>
      <c r="O81" s="249">
        <f>SUM(O82:O87)</f>
        <v>0</v>
      </c>
      <c r="P81" s="244">
        <f t="shared" si="0"/>
      </c>
      <c r="Q81" s="245"/>
      <c r="R81" s="287">
        <f>SUM(R82:R87)</f>
        <v>0</v>
      </c>
      <c r="S81" s="288">
        <f>SUM(S82:S87)</f>
        <v>0</v>
      </c>
      <c r="T81" s="376">
        <f>SUM(T82:T87)</f>
        <v>0</v>
      </c>
      <c r="U81" s="377">
        <f>SUM(U82:U87)</f>
        <v>0</v>
      </c>
      <c r="V81" s="245"/>
      <c r="W81" s="289"/>
      <c r="X81" s="297"/>
      <c r="Y81" s="297"/>
      <c r="Z81" s="297"/>
      <c r="AA81" s="297"/>
      <c r="AB81" s="297"/>
      <c r="AC81" s="378"/>
      <c r="AD81" s="283">
        <f t="shared" si="1"/>
        <v>0</v>
      </c>
    </row>
    <row r="82" spans="1:30" ht="35.25" customHeight="1" thickBot="1">
      <c r="A82" s="342">
        <v>71</v>
      </c>
      <c r="I82" s="205"/>
      <c r="J82" s="181">
        <v>2920</v>
      </c>
      <c r="K82" s="291" t="s">
        <v>1231</v>
      </c>
      <c r="L82" s="403"/>
      <c r="M82" s="404"/>
      <c r="N82" s="246"/>
      <c r="O82" s="594">
        <f aca="true" t="shared" si="13" ref="O82:O87">M82+N82</f>
        <v>0</v>
      </c>
      <c r="P82" s="244">
        <f t="shared" si="0"/>
      </c>
      <c r="Q82" s="245"/>
      <c r="R82" s="373"/>
      <c r="S82" s="250"/>
      <c r="T82" s="284">
        <f aca="true" t="shared" si="14" ref="T82:T87">O82</f>
        <v>0</v>
      </c>
      <c r="U82" s="374">
        <f aca="true" t="shared" si="15" ref="U82:U87">R82+S82-T82</f>
        <v>0</v>
      </c>
      <c r="V82" s="245"/>
      <c r="W82" s="285"/>
      <c r="X82" s="290"/>
      <c r="Y82" s="290"/>
      <c r="Z82" s="290"/>
      <c r="AA82" s="290"/>
      <c r="AB82" s="290"/>
      <c r="AC82" s="375"/>
      <c r="AD82" s="283">
        <f t="shared" si="1"/>
        <v>0</v>
      </c>
    </row>
    <row r="83" spans="1:30" ht="32.25" thickBot="1">
      <c r="A83" s="342">
        <v>72</v>
      </c>
      <c r="I83" s="205"/>
      <c r="J83" s="201">
        <v>2969</v>
      </c>
      <c r="K83" s="292" t="s">
        <v>1232</v>
      </c>
      <c r="L83" s="403"/>
      <c r="M83" s="404"/>
      <c r="N83" s="246"/>
      <c r="O83" s="594">
        <f t="shared" si="13"/>
        <v>0</v>
      </c>
      <c r="P83" s="244">
        <f t="shared" si="0"/>
      </c>
      <c r="Q83" s="245"/>
      <c r="R83" s="373"/>
      <c r="S83" s="250"/>
      <c r="T83" s="284">
        <f t="shared" si="14"/>
        <v>0</v>
      </c>
      <c r="U83" s="374">
        <f t="shared" si="15"/>
        <v>0</v>
      </c>
      <c r="V83" s="245"/>
      <c r="W83" s="285"/>
      <c r="X83" s="290"/>
      <c r="Y83" s="290"/>
      <c r="Z83" s="290"/>
      <c r="AA83" s="290"/>
      <c r="AB83" s="290"/>
      <c r="AC83" s="375"/>
      <c r="AD83" s="283">
        <f t="shared" si="1"/>
        <v>0</v>
      </c>
    </row>
    <row r="84" spans="1:30" ht="32.25" thickBot="1">
      <c r="A84" s="342">
        <v>73</v>
      </c>
      <c r="I84" s="205"/>
      <c r="J84" s="201">
        <v>2970</v>
      </c>
      <c r="K84" s="292" t="s">
        <v>1233</v>
      </c>
      <c r="L84" s="403"/>
      <c r="M84" s="404"/>
      <c r="N84" s="246"/>
      <c r="O84" s="594">
        <f t="shared" si="13"/>
        <v>0</v>
      </c>
      <c r="P84" s="244">
        <f t="shared" si="0"/>
      </c>
      <c r="Q84" s="245"/>
      <c r="R84" s="373"/>
      <c r="S84" s="250"/>
      <c r="T84" s="284">
        <f t="shared" si="14"/>
        <v>0</v>
      </c>
      <c r="U84" s="374">
        <f t="shared" si="15"/>
        <v>0</v>
      </c>
      <c r="V84" s="245"/>
      <c r="W84" s="285"/>
      <c r="X84" s="290"/>
      <c r="Y84" s="290"/>
      <c r="Z84" s="290"/>
      <c r="AA84" s="290"/>
      <c r="AB84" s="290"/>
      <c r="AC84" s="375"/>
      <c r="AD84" s="283">
        <f t="shared" si="1"/>
        <v>0</v>
      </c>
    </row>
    <row r="85" spans="1:30" ht="32.25" thickBot="1">
      <c r="A85" s="342">
        <v>74</v>
      </c>
      <c r="I85" s="205"/>
      <c r="J85" s="199">
        <v>2989</v>
      </c>
      <c r="K85" s="293" t="s">
        <v>1234</v>
      </c>
      <c r="L85" s="403"/>
      <c r="M85" s="404"/>
      <c r="N85" s="246"/>
      <c r="O85" s="594">
        <f t="shared" si="13"/>
        <v>0</v>
      </c>
      <c r="P85" s="244">
        <f t="shared" si="0"/>
      </c>
      <c r="Q85" s="245"/>
      <c r="R85" s="373"/>
      <c r="S85" s="250"/>
      <c r="T85" s="284">
        <f t="shared" si="14"/>
        <v>0</v>
      </c>
      <c r="U85" s="374">
        <f t="shared" si="15"/>
        <v>0</v>
      </c>
      <c r="V85" s="245"/>
      <c r="W85" s="285"/>
      <c r="X85" s="290"/>
      <c r="Y85" s="290"/>
      <c r="Z85" s="290"/>
      <c r="AA85" s="290"/>
      <c r="AB85" s="290"/>
      <c r="AC85" s="375"/>
      <c r="AD85" s="283">
        <f t="shared" si="1"/>
        <v>0</v>
      </c>
    </row>
    <row r="86" spans="1:30" ht="18.75" thickBot="1">
      <c r="A86" s="342">
        <v>75</v>
      </c>
      <c r="I86" s="172"/>
      <c r="J86" s="173">
        <v>2991</v>
      </c>
      <c r="K86" s="294" t="s">
        <v>1235</v>
      </c>
      <c r="L86" s="403"/>
      <c r="M86" s="404"/>
      <c r="N86" s="246"/>
      <c r="O86" s="594">
        <f t="shared" si="13"/>
        <v>0</v>
      </c>
      <c r="P86" s="244">
        <f t="shared" si="0"/>
      </c>
      <c r="Q86" s="245"/>
      <c r="R86" s="373"/>
      <c r="S86" s="250"/>
      <c r="T86" s="284">
        <f t="shared" si="14"/>
        <v>0</v>
      </c>
      <c r="U86" s="374">
        <f t="shared" si="15"/>
        <v>0</v>
      </c>
      <c r="V86" s="245"/>
      <c r="W86" s="285"/>
      <c r="X86" s="290"/>
      <c r="Y86" s="290"/>
      <c r="Z86" s="290"/>
      <c r="AA86" s="290"/>
      <c r="AB86" s="290"/>
      <c r="AC86" s="375"/>
      <c r="AD86" s="283">
        <f t="shared" si="1"/>
        <v>0</v>
      </c>
    </row>
    <row r="87" spans="1:30" ht="35.25" customHeight="1" thickBot="1">
      <c r="A87" s="342">
        <v>76</v>
      </c>
      <c r="I87" s="172"/>
      <c r="J87" s="179">
        <v>2992</v>
      </c>
      <c r="K87" s="188" t="s">
        <v>1236</v>
      </c>
      <c r="L87" s="403"/>
      <c r="M87" s="404"/>
      <c r="N87" s="246"/>
      <c r="O87" s="594">
        <f t="shared" si="13"/>
        <v>0</v>
      </c>
      <c r="P87" s="244">
        <f t="shared" si="0"/>
      </c>
      <c r="Q87" s="245"/>
      <c r="R87" s="373"/>
      <c r="S87" s="250"/>
      <c r="T87" s="284">
        <f t="shared" si="14"/>
        <v>0</v>
      </c>
      <c r="U87" s="374">
        <f t="shared" si="15"/>
        <v>0</v>
      </c>
      <c r="V87" s="245"/>
      <c r="W87" s="285"/>
      <c r="X87" s="290"/>
      <c r="Y87" s="290"/>
      <c r="Z87" s="290"/>
      <c r="AA87" s="290"/>
      <c r="AB87" s="290"/>
      <c r="AC87" s="375"/>
      <c r="AD87" s="283">
        <f t="shared" si="1"/>
        <v>0</v>
      </c>
    </row>
    <row r="88" spans="1:30" ht="18.75" customHeight="1" thickBot="1">
      <c r="A88" s="342">
        <v>77</v>
      </c>
      <c r="I88" s="176">
        <v>3300</v>
      </c>
      <c r="J88" s="888" t="s">
        <v>1237</v>
      </c>
      <c r="K88" s="888"/>
      <c r="L88" s="405">
        <f>SUM(L89:L94)</f>
        <v>0</v>
      </c>
      <c r="M88" s="286">
        <f>SUM(M89:M94)</f>
        <v>0</v>
      </c>
      <c r="N88" s="249">
        <f>SUM(N89:N94)</f>
        <v>0</v>
      </c>
      <c r="O88" s="249">
        <f>SUM(O89:O94)</f>
        <v>0</v>
      </c>
      <c r="P88" s="244">
        <f t="shared" si="0"/>
      </c>
      <c r="Q88" s="245"/>
      <c r="R88" s="289"/>
      <c r="S88" s="297"/>
      <c r="T88" s="297"/>
      <c r="U88" s="378"/>
      <c r="V88" s="245"/>
      <c r="W88" s="289"/>
      <c r="X88" s="297"/>
      <c r="Y88" s="297"/>
      <c r="Z88" s="297"/>
      <c r="AA88" s="297"/>
      <c r="AB88" s="297"/>
      <c r="AC88" s="378"/>
      <c r="AD88" s="283">
        <f t="shared" si="1"/>
        <v>0</v>
      </c>
    </row>
    <row r="89" spans="1:30" ht="18.75" thickBot="1">
      <c r="A89" s="342">
        <v>78</v>
      </c>
      <c r="I89" s="180"/>
      <c r="J89" s="181">
        <v>3301</v>
      </c>
      <c r="K89" s="412" t="s">
        <v>1238</v>
      </c>
      <c r="L89" s="403"/>
      <c r="M89" s="404"/>
      <c r="N89" s="246"/>
      <c r="O89" s="594">
        <f aca="true" t="shared" si="16" ref="O89:O97">M89+N89</f>
        <v>0</v>
      </c>
      <c r="P89" s="244">
        <f t="shared" si="0"/>
      </c>
      <c r="Q89" s="245"/>
      <c r="R89" s="285"/>
      <c r="S89" s="290"/>
      <c r="T89" s="290"/>
      <c r="U89" s="375"/>
      <c r="V89" s="245"/>
      <c r="W89" s="285"/>
      <c r="X89" s="290"/>
      <c r="Y89" s="290"/>
      <c r="Z89" s="290"/>
      <c r="AA89" s="290"/>
      <c r="AB89" s="290"/>
      <c r="AC89" s="375"/>
      <c r="AD89" s="283">
        <f t="shared" si="1"/>
        <v>0</v>
      </c>
    </row>
    <row r="90" spans="1:30" ht="18.75" thickBot="1">
      <c r="A90" s="342">
        <v>79</v>
      </c>
      <c r="I90" s="180"/>
      <c r="J90" s="201">
        <v>3302</v>
      </c>
      <c r="K90" s="413" t="s">
        <v>129</v>
      </c>
      <c r="L90" s="403"/>
      <c r="M90" s="404"/>
      <c r="N90" s="246"/>
      <c r="O90" s="594">
        <f t="shared" si="16"/>
        <v>0</v>
      </c>
      <c r="P90" s="244">
        <f t="shared" si="0"/>
      </c>
      <c r="Q90" s="245"/>
      <c r="R90" s="285"/>
      <c r="S90" s="290"/>
      <c r="T90" s="290"/>
      <c r="U90" s="375"/>
      <c r="V90" s="245"/>
      <c r="W90" s="285"/>
      <c r="X90" s="290"/>
      <c r="Y90" s="290"/>
      <c r="Z90" s="290"/>
      <c r="AA90" s="290"/>
      <c r="AB90" s="290"/>
      <c r="AC90" s="375"/>
      <c r="AD90" s="283">
        <f t="shared" si="1"/>
        <v>0</v>
      </c>
    </row>
    <row r="91" spans="1:30" ht="18.75" thickBot="1">
      <c r="A91" s="342">
        <v>80</v>
      </c>
      <c r="I91" s="180"/>
      <c r="J91" s="201">
        <v>3303</v>
      </c>
      <c r="K91" s="413" t="s">
        <v>1239</v>
      </c>
      <c r="L91" s="403"/>
      <c r="M91" s="404"/>
      <c r="N91" s="246"/>
      <c r="O91" s="594">
        <f t="shared" si="16"/>
        <v>0</v>
      </c>
      <c r="P91" s="244">
        <f t="shared" si="0"/>
      </c>
      <c r="Q91" s="245"/>
      <c r="R91" s="285"/>
      <c r="S91" s="290"/>
      <c r="T91" s="290"/>
      <c r="U91" s="375"/>
      <c r="V91" s="245"/>
      <c r="W91" s="285"/>
      <c r="X91" s="290"/>
      <c r="Y91" s="290"/>
      <c r="Z91" s="290"/>
      <c r="AA91" s="290"/>
      <c r="AB91" s="290"/>
      <c r="AC91" s="375"/>
      <c r="AD91" s="283">
        <f t="shared" si="1"/>
        <v>0</v>
      </c>
    </row>
    <row r="92" spans="1:30" ht="18.75" thickBot="1">
      <c r="A92" s="342">
        <v>81</v>
      </c>
      <c r="I92" s="180"/>
      <c r="J92" s="199">
        <v>3304</v>
      </c>
      <c r="K92" s="414" t="s">
        <v>1240</v>
      </c>
      <c r="L92" s="403"/>
      <c r="M92" s="404"/>
      <c r="N92" s="246"/>
      <c r="O92" s="594">
        <f t="shared" si="16"/>
        <v>0</v>
      </c>
      <c r="P92" s="244">
        <f t="shared" si="0"/>
      </c>
      <c r="Q92" s="245"/>
      <c r="R92" s="285"/>
      <c r="S92" s="290"/>
      <c r="T92" s="290"/>
      <c r="U92" s="375"/>
      <c r="V92" s="245"/>
      <c r="W92" s="285"/>
      <c r="X92" s="290"/>
      <c r="Y92" s="290"/>
      <c r="Z92" s="290"/>
      <c r="AA92" s="290"/>
      <c r="AB92" s="290"/>
      <c r="AC92" s="375"/>
      <c r="AD92" s="283">
        <f t="shared" si="1"/>
        <v>0</v>
      </c>
    </row>
    <row r="93" spans="1:30" ht="30.75" thickBot="1">
      <c r="A93" s="342">
        <v>82</v>
      </c>
      <c r="I93" s="180"/>
      <c r="J93" s="179">
        <v>3305</v>
      </c>
      <c r="K93" s="415" t="s">
        <v>1241</v>
      </c>
      <c r="L93" s="403"/>
      <c r="M93" s="404"/>
      <c r="N93" s="246"/>
      <c r="O93" s="594">
        <f t="shared" si="16"/>
        <v>0</v>
      </c>
      <c r="P93" s="244">
        <f t="shared" si="0"/>
      </c>
      <c r="Q93" s="245"/>
      <c r="R93" s="285"/>
      <c r="S93" s="290"/>
      <c r="T93" s="290"/>
      <c r="U93" s="375"/>
      <c r="V93" s="245"/>
      <c r="W93" s="285"/>
      <c r="X93" s="290"/>
      <c r="Y93" s="290"/>
      <c r="Z93" s="290"/>
      <c r="AA93" s="290"/>
      <c r="AB93" s="290"/>
      <c r="AC93" s="375"/>
      <c r="AD93" s="283">
        <f aca="true" t="shared" si="17" ref="AD93:AD138">Z93-AA93-AB93-AC93</f>
        <v>0</v>
      </c>
    </row>
    <row r="94" spans="1:30" ht="30.75" thickBot="1">
      <c r="A94" s="342">
        <v>83</v>
      </c>
      <c r="I94" s="180"/>
      <c r="J94" s="179">
        <v>3306</v>
      </c>
      <c r="K94" s="415" t="s">
        <v>1242</v>
      </c>
      <c r="L94" s="403"/>
      <c r="M94" s="404"/>
      <c r="N94" s="246"/>
      <c r="O94" s="594">
        <f t="shared" si="16"/>
        <v>0</v>
      </c>
      <c r="P94" s="244">
        <f t="shared" si="0"/>
      </c>
      <c r="Q94" s="245"/>
      <c r="R94" s="285"/>
      <c r="S94" s="290"/>
      <c r="T94" s="290"/>
      <c r="U94" s="375"/>
      <c r="V94" s="245"/>
      <c r="W94" s="285"/>
      <c r="X94" s="290"/>
      <c r="Y94" s="290"/>
      <c r="Z94" s="290"/>
      <c r="AA94" s="290"/>
      <c r="AB94" s="290"/>
      <c r="AC94" s="375"/>
      <c r="AD94" s="283">
        <f t="shared" si="17"/>
        <v>0</v>
      </c>
    </row>
    <row r="95" spans="1:30" ht="18.75" thickBot="1">
      <c r="A95" s="342">
        <v>84</v>
      </c>
      <c r="I95" s="176">
        <v>3900</v>
      </c>
      <c r="J95" s="893" t="s">
        <v>1243</v>
      </c>
      <c r="K95" s="894"/>
      <c r="L95" s="405"/>
      <c r="M95" s="406"/>
      <c r="N95" s="253"/>
      <c r="O95" s="594">
        <f t="shared" si="16"/>
        <v>0</v>
      </c>
      <c r="P95" s="244">
        <f aca="true" t="shared" si="18" ref="P95:P142">(IF($E95&lt;&gt;0,$I$2,IF($H95&lt;&gt;0,$I$2,"")))</f>
      </c>
      <c r="Q95" s="245"/>
      <c r="R95" s="380"/>
      <c r="S95" s="252"/>
      <c r="T95" s="288">
        <f aca="true" t="shared" si="19" ref="T95:T138">O95</f>
        <v>0</v>
      </c>
      <c r="U95" s="374">
        <f>R95+S95-T95</f>
        <v>0</v>
      </c>
      <c r="V95" s="245"/>
      <c r="W95" s="380"/>
      <c r="X95" s="252"/>
      <c r="Y95" s="381">
        <f>+IF(+(R95+S95)&gt;=O95,+S95,+(+O95-R95))</f>
        <v>0</v>
      </c>
      <c r="Z95" s="284">
        <f>W95+X95-Y95</f>
        <v>0</v>
      </c>
      <c r="AA95" s="252"/>
      <c r="AB95" s="252"/>
      <c r="AC95" s="251"/>
      <c r="AD95" s="283">
        <f t="shared" si="17"/>
        <v>0</v>
      </c>
    </row>
    <row r="96" spans="1:30" ht="18.75" thickBot="1">
      <c r="A96" s="342">
        <v>85</v>
      </c>
      <c r="I96" s="176">
        <v>4000</v>
      </c>
      <c r="J96" s="889" t="s">
        <v>1244</v>
      </c>
      <c r="K96" s="889"/>
      <c r="L96" s="405"/>
      <c r="M96" s="406"/>
      <c r="N96" s="253"/>
      <c r="O96" s="594">
        <f t="shared" si="16"/>
        <v>0</v>
      </c>
      <c r="P96" s="244">
        <f t="shared" si="18"/>
      </c>
      <c r="Q96" s="245"/>
      <c r="R96" s="380"/>
      <c r="S96" s="252"/>
      <c r="T96" s="288">
        <f t="shared" si="19"/>
        <v>0</v>
      </c>
      <c r="U96" s="374">
        <f>R96+S96-T96</f>
        <v>0</v>
      </c>
      <c r="V96" s="245"/>
      <c r="W96" s="289"/>
      <c r="X96" s="297"/>
      <c r="Y96" s="297"/>
      <c r="Z96" s="290"/>
      <c r="AA96" s="297"/>
      <c r="AB96" s="297"/>
      <c r="AC96" s="375"/>
      <c r="AD96" s="283">
        <f t="shared" si="17"/>
        <v>0</v>
      </c>
    </row>
    <row r="97" spans="1:30" ht="18.75" thickBot="1">
      <c r="A97" s="342">
        <v>86</v>
      </c>
      <c r="I97" s="176">
        <v>4100</v>
      </c>
      <c r="J97" s="889" t="s">
        <v>1245</v>
      </c>
      <c r="K97" s="889"/>
      <c r="L97" s="405"/>
      <c r="M97" s="406"/>
      <c r="N97" s="253"/>
      <c r="O97" s="594">
        <f t="shared" si="16"/>
        <v>0</v>
      </c>
      <c r="P97" s="244">
        <f t="shared" si="18"/>
      </c>
      <c r="Q97" s="245"/>
      <c r="R97" s="289"/>
      <c r="S97" s="297"/>
      <c r="T97" s="297"/>
      <c r="U97" s="378"/>
      <c r="V97" s="245"/>
      <c r="W97" s="289"/>
      <c r="X97" s="297"/>
      <c r="Y97" s="297"/>
      <c r="Z97" s="297"/>
      <c r="AA97" s="297"/>
      <c r="AB97" s="297"/>
      <c r="AC97" s="378"/>
      <c r="AD97" s="283">
        <f t="shared" si="17"/>
        <v>0</v>
      </c>
    </row>
    <row r="98" spans="1:30" ht="18.75" thickBot="1">
      <c r="A98" s="342">
        <v>87</v>
      </c>
      <c r="I98" s="176">
        <v>4200</v>
      </c>
      <c r="J98" s="888" t="s">
        <v>1246</v>
      </c>
      <c r="K98" s="892"/>
      <c r="L98" s="405">
        <f>SUM(L99:L104)</f>
        <v>0</v>
      </c>
      <c r="M98" s="286">
        <f>SUM(M99:M104)</f>
        <v>0</v>
      </c>
      <c r="N98" s="249">
        <f>SUM(N99:N104)</f>
        <v>0</v>
      </c>
      <c r="O98" s="249">
        <f>SUM(O99:O104)</f>
        <v>0</v>
      </c>
      <c r="P98" s="244">
        <f t="shared" si="18"/>
      </c>
      <c r="Q98" s="245"/>
      <c r="R98" s="287">
        <f>SUM(R99:R104)</f>
        <v>0</v>
      </c>
      <c r="S98" s="288">
        <f>SUM(S99:S104)</f>
        <v>0</v>
      </c>
      <c r="T98" s="376">
        <f>SUM(T99:T104)</f>
        <v>0</v>
      </c>
      <c r="U98" s="377">
        <f>SUM(U99:U104)</f>
        <v>0</v>
      </c>
      <c r="V98" s="245"/>
      <c r="W98" s="287">
        <f aca="true" t="shared" si="20" ref="W98:AC98">SUM(W99:W104)</f>
        <v>0</v>
      </c>
      <c r="X98" s="288">
        <f t="shared" si="20"/>
        <v>0</v>
      </c>
      <c r="Y98" s="288">
        <f t="shared" si="20"/>
        <v>0</v>
      </c>
      <c r="Z98" s="288">
        <f t="shared" si="20"/>
        <v>0</v>
      </c>
      <c r="AA98" s="288">
        <f t="shared" si="20"/>
        <v>0</v>
      </c>
      <c r="AB98" s="288">
        <f t="shared" si="20"/>
        <v>0</v>
      </c>
      <c r="AC98" s="377">
        <f t="shared" si="20"/>
        <v>0</v>
      </c>
      <c r="AD98" s="283">
        <f t="shared" si="17"/>
        <v>0</v>
      </c>
    </row>
    <row r="99" spans="1:30" ht="18.75" thickBot="1">
      <c r="A99" s="342">
        <v>88</v>
      </c>
      <c r="I99" s="206"/>
      <c r="J99" s="181">
        <v>4201</v>
      </c>
      <c r="K99" s="174" t="s">
        <v>1247</v>
      </c>
      <c r="L99" s="403"/>
      <c r="M99" s="404"/>
      <c r="N99" s="246"/>
      <c r="O99" s="594">
        <f aca="true" t="shared" si="21" ref="O99:O104">M99+N99</f>
        <v>0</v>
      </c>
      <c r="P99" s="244">
        <f t="shared" si="18"/>
      </c>
      <c r="Q99" s="245"/>
      <c r="R99" s="373"/>
      <c r="S99" s="250"/>
      <c r="T99" s="284">
        <f t="shared" si="19"/>
        <v>0</v>
      </c>
      <c r="U99" s="374">
        <f aca="true" t="shared" si="22" ref="U99:U104">R99+S99-T99</f>
        <v>0</v>
      </c>
      <c r="V99" s="245"/>
      <c r="W99" s="373"/>
      <c r="X99" s="250"/>
      <c r="Y99" s="381">
        <f aca="true" t="shared" si="23" ref="Y99:Y104">+IF(+(R99+S99)&gt;=O99,+S99,+(+O99-R99))</f>
        <v>0</v>
      </c>
      <c r="Z99" s="284">
        <f aca="true" t="shared" si="24" ref="Z99:Z104">W99+X99-Y99</f>
        <v>0</v>
      </c>
      <c r="AA99" s="250"/>
      <c r="AB99" s="250"/>
      <c r="AC99" s="251"/>
      <c r="AD99" s="283">
        <f t="shared" si="17"/>
        <v>0</v>
      </c>
    </row>
    <row r="100" spans="1:30" ht="18.75" thickBot="1">
      <c r="A100" s="342">
        <v>89</v>
      </c>
      <c r="I100" s="206"/>
      <c r="J100" s="173">
        <v>4202</v>
      </c>
      <c r="K100" s="175" t="s">
        <v>1248</v>
      </c>
      <c r="L100" s="403"/>
      <c r="M100" s="404"/>
      <c r="N100" s="246"/>
      <c r="O100" s="594">
        <f t="shared" si="21"/>
        <v>0</v>
      </c>
      <c r="P100" s="244">
        <f t="shared" si="18"/>
      </c>
      <c r="Q100" s="245"/>
      <c r="R100" s="373"/>
      <c r="S100" s="250"/>
      <c r="T100" s="284">
        <f t="shared" si="19"/>
        <v>0</v>
      </c>
      <c r="U100" s="374">
        <f t="shared" si="22"/>
        <v>0</v>
      </c>
      <c r="V100" s="245"/>
      <c r="W100" s="373"/>
      <c r="X100" s="250"/>
      <c r="Y100" s="381">
        <f t="shared" si="23"/>
        <v>0</v>
      </c>
      <c r="Z100" s="284">
        <f t="shared" si="24"/>
        <v>0</v>
      </c>
      <c r="AA100" s="250"/>
      <c r="AB100" s="250"/>
      <c r="AC100" s="251"/>
      <c r="AD100" s="283">
        <f t="shared" si="17"/>
        <v>0</v>
      </c>
    </row>
    <row r="101" spans="1:30" ht="32.25" thickBot="1">
      <c r="A101" s="342">
        <v>90</v>
      </c>
      <c r="I101" s="206"/>
      <c r="J101" s="173">
        <v>4214</v>
      </c>
      <c r="K101" s="175" t="s">
        <v>1249</v>
      </c>
      <c r="L101" s="403"/>
      <c r="M101" s="404"/>
      <c r="N101" s="246"/>
      <c r="O101" s="594">
        <f t="shared" si="21"/>
        <v>0</v>
      </c>
      <c r="P101" s="244">
        <f t="shared" si="18"/>
      </c>
      <c r="Q101" s="245"/>
      <c r="R101" s="373"/>
      <c r="S101" s="250"/>
      <c r="T101" s="284">
        <f t="shared" si="19"/>
        <v>0</v>
      </c>
      <c r="U101" s="374">
        <f t="shared" si="22"/>
        <v>0</v>
      </c>
      <c r="V101" s="245"/>
      <c r="W101" s="373"/>
      <c r="X101" s="250"/>
      <c r="Y101" s="381">
        <f t="shared" si="23"/>
        <v>0</v>
      </c>
      <c r="Z101" s="284">
        <f t="shared" si="24"/>
        <v>0</v>
      </c>
      <c r="AA101" s="250"/>
      <c r="AB101" s="250"/>
      <c r="AC101" s="251"/>
      <c r="AD101" s="283">
        <f t="shared" si="17"/>
        <v>0</v>
      </c>
    </row>
    <row r="102" spans="1:30" ht="32.25" thickBot="1">
      <c r="A102" s="342">
        <v>91</v>
      </c>
      <c r="I102" s="206"/>
      <c r="J102" s="173">
        <v>4217</v>
      </c>
      <c r="K102" s="175" t="s">
        <v>1250</v>
      </c>
      <c r="L102" s="403"/>
      <c r="M102" s="404"/>
      <c r="N102" s="246"/>
      <c r="O102" s="594">
        <f t="shared" si="21"/>
        <v>0</v>
      </c>
      <c r="P102" s="244">
        <f t="shared" si="18"/>
      </c>
      <c r="Q102" s="245"/>
      <c r="R102" s="373"/>
      <c r="S102" s="250"/>
      <c r="T102" s="284">
        <f t="shared" si="19"/>
        <v>0</v>
      </c>
      <c r="U102" s="374">
        <f t="shared" si="22"/>
        <v>0</v>
      </c>
      <c r="V102" s="245"/>
      <c r="W102" s="373"/>
      <c r="X102" s="250"/>
      <c r="Y102" s="381">
        <f t="shared" si="23"/>
        <v>0</v>
      </c>
      <c r="Z102" s="284">
        <f t="shared" si="24"/>
        <v>0</v>
      </c>
      <c r="AA102" s="250"/>
      <c r="AB102" s="250"/>
      <c r="AC102" s="251"/>
      <c r="AD102" s="283">
        <f t="shared" si="17"/>
        <v>0</v>
      </c>
    </row>
    <row r="103" spans="1:30" ht="32.25" thickBot="1">
      <c r="A103" s="342">
        <v>92</v>
      </c>
      <c r="I103" s="206"/>
      <c r="J103" s="173">
        <v>4218</v>
      </c>
      <c r="K103" s="182" t="s">
        <v>1251</v>
      </c>
      <c r="L103" s="403"/>
      <c r="M103" s="404"/>
      <c r="N103" s="246"/>
      <c r="O103" s="594">
        <f t="shared" si="21"/>
        <v>0</v>
      </c>
      <c r="P103" s="244">
        <f t="shared" si="18"/>
      </c>
      <c r="Q103" s="245"/>
      <c r="R103" s="373"/>
      <c r="S103" s="250"/>
      <c r="T103" s="284">
        <f t="shared" si="19"/>
        <v>0</v>
      </c>
      <c r="U103" s="374">
        <f t="shared" si="22"/>
        <v>0</v>
      </c>
      <c r="V103" s="245"/>
      <c r="W103" s="373"/>
      <c r="X103" s="250"/>
      <c r="Y103" s="381">
        <f t="shared" si="23"/>
        <v>0</v>
      </c>
      <c r="Z103" s="284">
        <f t="shared" si="24"/>
        <v>0</v>
      </c>
      <c r="AA103" s="250"/>
      <c r="AB103" s="250"/>
      <c r="AC103" s="251"/>
      <c r="AD103" s="283">
        <f t="shared" si="17"/>
        <v>0</v>
      </c>
    </row>
    <row r="104" spans="1:30" ht="18.75" thickBot="1">
      <c r="A104" s="342">
        <v>93</v>
      </c>
      <c r="I104" s="206"/>
      <c r="J104" s="173">
        <v>4219</v>
      </c>
      <c r="K104" s="189" t="s">
        <v>1252</v>
      </c>
      <c r="L104" s="403"/>
      <c r="M104" s="404"/>
      <c r="N104" s="246"/>
      <c r="O104" s="594">
        <f t="shared" si="21"/>
        <v>0</v>
      </c>
      <c r="P104" s="244">
        <f t="shared" si="18"/>
      </c>
      <c r="Q104" s="245"/>
      <c r="R104" s="373"/>
      <c r="S104" s="250"/>
      <c r="T104" s="284">
        <f t="shared" si="19"/>
        <v>0</v>
      </c>
      <c r="U104" s="374">
        <f t="shared" si="22"/>
        <v>0</v>
      </c>
      <c r="V104" s="245"/>
      <c r="W104" s="373"/>
      <c r="X104" s="250"/>
      <c r="Y104" s="381">
        <f t="shared" si="23"/>
        <v>0</v>
      </c>
      <c r="Z104" s="284">
        <f t="shared" si="24"/>
        <v>0</v>
      </c>
      <c r="AA104" s="250"/>
      <c r="AB104" s="250"/>
      <c r="AC104" s="251"/>
      <c r="AD104" s="283">
        <f t="shared" si="17"/>
        <v>0</v>
      </c>
    </row>
    <row r="105" spans="1:30" ht="18.75" thickBot="1">
      <c r="A105" s="342">
        <v>94</v>
      </c>
      <c r="I105" s="176">
        <v>4300</v>
      </c>
      <c r="J105" s="883" t="s">
        <v>1253</v>
      </c>
      <c r="K105" s="883"/>
      <c r="L105" s="405">
        <f>SUM(L106:L108)</f>
        <v>0</v>
      </c>
      <c r="M105" s="286">
        <f>SUM(M106:M108)</f>
        <v>0</v>
      </c>
      <c r="N105" s="249">
        <f>SUM(N106:N108)</f>
        <v>0</v>
      </c>
      <c r="O105" s="249">
        <f>SUM(O106:O108)</f>
        <v>0</v>
      </c>
      <c r="P105" s="244">
        <f t="shared" si="18"/>
      </c>
      <c r="Q105" s="245"/>
      <c r="R105" s="287">
        <f>SUM(R106:R108)</f>
        <v>0</v>
      </c>
      <c r="S105" s="288">
        <f>SUM(S106:S108)</f>
        <v>0</v>
      </c>
      <c r="T105" s="376">
        <f>SUM(T106:T108)</f>
        <v>0</v>
      </c>
      <c r="U105" s="377">
        <f>SUM(U106:U108)</f>
        <v>0</v>
      </c>
      <c r="V105" s="245"/>
      <c r="W105" s="287">
        <f aca="true" t="shared" si="25" ref="W105:AC105">SUM(W106:W108)</f>
        <v>0</v>
      </c>
      <c r="X105" s="288">
        <f t="shared" si="25"/>
        <v>0</v>
      </c>
      <c r="Y105" s="288">
        <f t="shared" si="25"/>
        <v>0</v>
      </c>
      <c r="Z105" s="288">
        <f t="shared" si="25"/>
        <v>0</v>
      </c>
      <c r="AA105" s="288">
        <f t="shared" si="25"/>
        <v>0</v>
      </c>
      <c r="AB105" s="288">
        <f t="shared" si="25"/>
        <v>0</v>
      </c>
      <c r="AC105" s="377">
        <f t="shared" si="25"/>
        <v>0</v>
      </c>
      <c r="AD105" s="283">
        <f t="shared" si="17"/>
        <v>0</v>
      </c>
    </row>
    <row r="106" spans="1:30" ht="18.75" thickBot="1">
      <c r="A106" s="342">
        <v>95</v>
      </c>
      <c r="I106" s="206"/>
      <c r="J106" s="181">
        <v>4301</v>
      </c>
      <c r="K106" s="196" t="s">
        <v>1254</v>
      </c>
      <c r="L106" s="403"/>
      <c r="M106" s="404"/>
      <c r="N106" s="246"/>
      <c r="O106" s="594">
        <f aca="true" t="shared" si="26" ref="O106:O111">M106+N106</f>
        <v>0</v>
      </c>
      <c r="P106" s="244">
        <f t="shared" si="18"/>
      </c>
      <c r="Q106" s="245"/>
      <c r="R106" s="373"/>
      <c r="S106" s="250"/>
      <c r="T106" s="284">
        <f t="shared" si="19"/>
        <v>0</v>
      </c>
      <c r="U106" s="374">
        <f aca="true" t="shared" si="27" ref="U106:U111">R106+S106-T106</f>
        <v>0</v>
      </c>
      <c r="V106" s="245"/>
      <c r="W106" s="373"/>
      <c r="X106" s="250"/>
      <c r="Y106" s="381">
        <f aca="true" t="shared" si="28" ref="Y106:Y111">+IF(+(R106+S106)&gt;=O106,+S106,+(+O106-R106))</f>
        <v>0</v>
      </c>
      <c r="Z106" s="284">
        <f aca="true" t="shared" si="29" ref="Z106:Z111">W106+X106-Y106</f>
        <v>0</v>
      </c>
      <c r="AA106" s="250"/>
      <c r="AB106" s="250"/>
      <c r="AC106" s="251"/>
      <c r="AD106" s="283">
        <f t="shared" si="17"/>
        <v>0</v>
      </c>
    </row>
    <row r="107" spans="1:30" ht="18.75" thickBot="1">
      <c r="A107" s="342">
        <v>96</v>
      </c>
      <c r="I107" s="206"/>
      <c r="J107" s="173">
        <v>4302</v>
      </c>
      <c r="K107" s="175" t="s">
        <v>130</v>
      </c>
      <c r="L107" s="403"/>
      <c r="M107" s="404"/>
      <c r="N107" s="246"/>
      <c r="O107" s="594">
        <f t="shared" si="26"/>
        <v>0</v>
      </c>
      <c r="P107" s="244">
        <f t="shared" si="18"/>
      </c>
      <c r="Q107" s="245"/>
      <c r="R107" s="373"/>
      <c r="S107" s="250"/>
      <c r="T107" s="284">
        <f t="shared" si="19"/>
        <v>0</v>
      </c>
      <c r="U107" s="374">
        <f t="shared" si="27"/>
        <v>0</v>
      </c>
      <c r="V107" s="245"/>
      <c r="W107" s="373"/>
      <c r="X107" s="250"/>
      <c r="Y107" s="381">
        <f t="shared" si="28"/>
        <v>0</v>
      </c>
      <c r="Z107" s="284">
        <f t="shared" si="29"/>
        <v>0</v>
      </c>
      <c r="AA107" s="250"/>
      <c r="AB107" s="250"/>
      <c r="AC107" s="251"/>
      <c r="AD107" s="283">
        <f t="shared" si="17"/>
        <v>0</v>
      </c>
    </row>
    <row r="108" spans="1:30" ht="18.75" thickBot="1">
      <c r="A108" s="342">
        <v>97</v>
      </c>
      <c r="I108" s="206"/>
      <c r="J108" s="179">
        <v>4309</v>
      </c>
      <c r="K108" s="185" t="s">
        <v>1255</v>
      </c>
      <c r="L108" s="403"/>
      <c r="M108" s="404"/>
      <c r="N108" s="246"/>
      <c r="O108" s="594">
        <f t="shared" si="26"/>
        <v>0</v>
      </c>
      <c r="P108" s="244">
        <f t="shared" si="18"/>
      </c>
      <c r="Q108" s="245"/>
      <c r="R108" s="373"/>
      <c r="S108" s="250"/>
      <c r="T108" s="284">
        <f t="shared" si="19"/>
        <v>0</v>
      </c>
      <c r="U108" s="374">
        <f t="shared" si="27"/>
        <v>0</v>
      </c>
      <c r="V108" s="245"/>
      <c r="W108" s="373"/>
      <c r="X108" s="250"/>
      <c r="Y108" s="381">
        <f t="shared" si="28"/>
        <v>0</v>
      </c>
      <c r="Z108" s="284">
        <f t="shared" si="29"/>
        <v>0</v>
      </c>
      <c r="AA108" s="250"/>
      <c r="AB108" s="250"/>
      <c r="AC108" s="251"/>
      <c r="AD108" s="283">
        <f t="shared" si="17"/>
        <v>0</v>
      </c>
    </row>
    <row r="109" spans="1:30" ht="18.75" thickBot="1">
      <c r="A109" s="342">
        <v>98</v>
      </c>
      <c r="I109" s="176">
        <v>4400</v>
      </c>
      <c r="J109" s="893" t="s">
        <v>1256</v>
      </c>
      <c r="K109" s="893"/>
      <c r="L109" s="405"/>
      <c r="M109" s="406"/>
      <c r="N109" s="253"/>
      <c r="O109" s="594">
        <f t="shared" si="26"/>
        <v>0</v>
      </c>
      <c r="P109" s="244">
        <f t="shared" si="18"/>
      </c>
      <c r="Q109" s="245"/>
      <c r="R109" s="380"/>
      <c r="S109" s="252"/>
      <c r="T109" s="288">
        <f t="shared" si="19"/>
        <v>0</v>
      </c>
      <c r="U109" s="374">
        <f t="shared" si="27"/>
        <v>0</v>
      </c>
      <c r="V109" s="245"/>
      <c r="W109" s="380"/>
      <c r="X109" s="252"/>
      <c r="Y109" s="381">
        <f t="shared" si="28"/>
        <v>0</v>
      </c>
      <c r="Z109" s="284">
        <f t="shared" si="29"/>
        <v>0</v>
      </c>
      <c r="AA109" s="252"/>
      <c r="AB109" s="252"/>
      <c r="AC109" s="251"/>
      <c r="AD109" s="283">
        <f t="shared" si="17"/>
        <v>0</v>
      </c>
    </row>
    <row r="110" spans="1:30" ht="18.75" thickBot="1">
      <c r="A110" s="342">
        <v>99</v>
      </c>
      <c r="I110" s="176">
        <v>4500</v>
      </c>
      <c r="J110" s="889" t="s">
        <v>1323</v>
      </c>
      <c r="K110" s="889"/>
      <c r="L110" s="405"/>
      <c r="M110" s="406"/>
      <c r="N110" s="253"/>
      <c r="O110" s="594">
        <f t="shared" si="26"/>
        <v>0</v>
      </c>
      <c r="P110" s="244">
        <f t="shared" si="18"/>
      </c>
      <c r="Q110" s="245"/>
      <c r="R110" s="380"/>
      <c r="S110" s="252"/>
      <c r="T110" s="288">
        <f t="shared" si="19"/>
        <v>0</v>
      </c>
      <c r="U110" s="374">
        <f t="shared" si="27"/>
        <v>0</v>
      </c>
      <c r="V110" s="245"/>
      <c r="W110" s="380"/>
      <c r="X110" s="252"/>
      <c r="Y110" s="381">
        <f t="shared" si="28"/>
        <v>0</v>
      </c>
      <c r="Z110" s="284">
        <f t="shared" si="29"/>
        <v>0</v>
      </c>
      <c r="AA110" s="252"/>
      <c r="AB110" s="252"/>
      <c r="AC110" s="251"/>
      <c r="AD110" s="283">
        <f t="shared" si="17"/>
        <v>0</v>
      </c>
    </row>
    <row r="111" spans="1:30" ht="33" customHeight="1" thickBot="1">
      <c r="A111" s="342">
        <v>100</v>
      </c>
      <c r="I111" s="176">
        <v>4600</v>
      </c>
      <c r="J111" s="890" t="s">
        <v>1257</v>
      </c>
      <c r="K111" s="891"/>
      <c r="L111" s="405"/>
      <c r="M111" s="406"/>
      <c r="N111" s="253"/>
      <c r="O111" s="594">
        <f t="shared" si="26"/>
        <v>0</v>
      </c>
      <c r="P111" s="244">
        <f t="shared" si="18"/>
      </c>
      <c r="Q111" s="245"/>
      <c r="R111" s="380"/>
      <c r="S111" s="252"/>
      <c r="T111" s="288">
        <f t="shared" si="19"/>
        <v>0</v>
      </c>
      <c r="U111" s="374">
        <f t="shared" si="27"/>
        <v>0</v>
      </c>
      <c r="V111" s="245"/>
      <c r="W111" s="380"/>
      <c r="X111" s="252"/>
      <c r="Y111" s="381">
        <f t="shared" si="28"/>
        <v>0</v>
      </c>
      <c r="Z111" s="284">
        <f t="shared" si="29"/>
        <v>0</v>
      </c>
      <c r="AA111" s="252"/>
      <c r="AB111" s="252"/>
      <c r="AC111" s="251"/>
      <c r="AD111" s="283">
        <f t="shared" si="17"/>
        <v>0</v>
      </c>
    </row>
    <row r="112" spans="1:30" ht="20.25" customHeight="1" thickBot="1">
      <c r="A112" s="342">
        <v>101</v>
      </c>
      <c r="I112" s="176">
        <v>4900</v>
      </c>
      <c r="J112" s="888" t="s">
        <v>749</v>
      </c>
      <c r="K112" s="888"/>
      <c r="L112" s="405">
        <f>+L113+L114</f>
        <v>0</v>
      </c>
      <c r="M112" s="286">
        <f>+M113+M114</f>
        <v>0</v>
      </c>
      <c r="N112" s="249">
        <f>+N113+N114</f>
        <v>0</v>
      </c>
      <c r="O112" s="249">
        <f>+O113+O114</f>
        <v>0</v>
      </c>
      <c r="P112" s="244">
        <f t="shared" si="18"/>
      </c>
      <c r="Q112" s="245"/>
      <c r="R112" s="289"/>
      <c r="S112" s="297"/>
      <c r="T112" s="297"/>
      <c r="U112" s="378"/>
      <c r="V112" s="245"/>
      <c r="W112" s="289"/>
      <c r="X112" s="297"/>
      <c r="Y112" s="297"/>
      <c r="Z112" s="297"/>
      <c r="AA112" s="297"/>
      <c r="AB112" s="297"/>
      <c r="AC112" s="378"/>
      <c r="AD112" s="283">
        <f t="shared" si="17"/>
        <v>0</v>
      </c>
    </row>
    <row r="113" spans="1:30" ht="30.75" customHeight="1" thickBot="1">
      <c r="A113" s="342">
        <v>102</v>
      </c>
      <c r="I113" s="206"/>
      <c r="J113" s="181">
        <v>4901</v>
      </c>
      <c r="K113" s="207" t="s">
        <v>750</v>
      </c>
      <c r="L113" s="403"/>
      <c r="M113" s="404"/>
      <c r="N113" s="246"/>
      <c r="O113" s="594">
        <f>M113+N113</f>
        <v>0</v>
      </c>
      <c r="P113" s="244">
        <f t="shared" si="18"/>
      </c>
      <c r="Q113" s="245"/>
      <c r="R113" s="285"/>
      <c r="S113" s="290"/>
      <c r="T113" s="290"/>
      <c r="U113" s="375"/>
      <c r="V113" s="245"/>
      <c r="W113" s="285"/>
      <c r="X113" s="290"/>
      <c r="Y113" s="290"/>
      <c r="Z113" s="290"/>
      <c r="AA113" s="290"/>
      <c r="AB113" s="290"/>
      <c r="AC113" s="375"/>
      <c r="AD113" s="283">
        <f t="shared" si="17"/>
        <v>0</v>
      </c>
    </row>
    <row r="114" spans="1:30" ht="18.75" thickBot="1">
      <c r="A114" s="342">
        <v>103</v>
      </c>
      <c r="I114" s="206"/>
      <c r="J114" s="179">
        <v>4902</v>
      </c>
      <c r="K114" s="185" t="s">
        <v>751</v>
      </c>
      <c r="L114" s="403"/>
      <c r="M114" s="404"/>
      <c r="N114" s="246"/>
      <c r="O114" s="594">
        <f>M114+N114</f>
        <v>0</v>
      </c>
      <c r="P114" s="244">
        <f t="shared" si="18"/>
      </c>
      <c r="Q114" s="245"/>
      <c r="R114" s="285"/>
      <c r="S114" s="290"/>
      <c r="T114" s="290"/>
      <c r="U114" s="375"/>
      <c r="V114" s="245"/>
      <c r="W114" s="285"/>
      <c r="X114" s="290"/>
      <c r="Y114" s="290"/>
      <c r="Z114" s="290"/>
      <c r="AA114" s="290"/>
      <c r="AB114" s="290"/>
      <c r="AC114" s="375"/>
      <c r="AD114" s="283">
        <f t="shared" si="17"/>
        <v>0</v>
      </c>
    </row>
    <row r="115" spans="1:30" ht="18.75" thickBot="1">
      <c r="A115" s="342">
        <v>104</v>
      </c>
      <c r="I115" s="208">
        <v>5100</v>
      </c>
      <c r="J115" s="887" t="s">
        <v>1258</v>
      </c>
      <c r="K115" s="887"/>
      <c r="L115" s="422"/>
      <c r="M115" s="419"/>
      <c r="N115" s="382"/>
      <c r="O115" s="594">
        <f>M115+N115</f>
        <v>0</v>
      </c>
      <c r="P115" s="244">
        <f t="shared" si="18"/>
      </c>
      <c r="Q115" s="245"/>
      <c r="R115" s="383"/>
      <c r="S115" s="384"/>
      <c r="T115" s="299">
        <f t="shared" si="19"/>
        <v>0</v>
      </c>
      <c r="U115" s="374">
        <f>R115+S115-T115</f>
        <v>0</v>
      </c>
      <c r="V115" s="245"/>
      <c r="W115" s="383"/>
      <c r="X115" s="384"/>
      <c r="Y115" s="381">
        <f>+IF(+(R115+S115)&gt;=O115,+S115,+(+O115-R115))</f>
        <v>0</v>
      </c>
      <c r="Z115" s="284">
        <f>W115+X115-Y115</f>
        <v>0</v>
      </c>
      <c r="AA115" s="384"/>
      <c r="AB115" s="384"/>
      <c r="AC115" s="251"/>
      <c r="AD115" s="283">
        <f t="shared" si="17"/>
        <v>0</v>
      </c>
    </row>
    <row r="116" spans="1:30" ht="18.75" thickBot="1">
      <c r="A116" s="342">
        <v>105</v>
      </c>
      <c r="I116" s="208">
        <v>5200</v>
      </c>
      <c r="J116" s="885" t="s">
        <v>1259</v>
      </c>
      <c r="K116" s="885"/>
      <c r="L116" s="422">
        <f>SUM(L117:L123)</f>
        <v>0</v>
      </c>
      <c r="M116" s="420">
        <f>SUM(M117:M123)</f>
        <v>0</v>
      </c>
      <c r="N116" s="385">
        <f>SUM(N117:N123)</f>
        <v>0</v>
      </c>
      <c r="O116" s="385">
        <f>SUM(O117:O123)</f>
        <v>0</v>
      </c>
      <c r="P116" s="244">
        <f t="shared" si="18"/>
      </c>
      <c r="Q116" s="245"/>
      <c r="R116" s="298">
        <f>SUM(R117:R123)</f>
        <v>0</v>
      </c>
      <c r="S116" s="299">
        <f>SUM(S117:S123)</f>
        <v>0</v>
      </c>
      <c r="T116" s="386">
        <f>SUM(T117:T123)</f>
        <v>0</v>
      </c>
      <c r="U116" s="387">
        <f>SUM(U117:U123)</f>
        <v>0</v>
      </c>
      <c r="V116" s="245"/>
      <c r="W116" s="298">
        <f aca="true" t="shared" si="30" ref="W116:AC116">SUM(W117:W123)</f>
        <v>0</v>
      </c>
      <c r="X116" s="299">
        <f t="shared" si="30"/>
        <v>0</v>
      </c>
      <c r="Y116" s="299">
        <f t="shared" si="30"/>
        <v>0</v>
      </c>
      <c r="Z116" s="299">
        <f t="shared" si="30"/>
        <v>0</v>
      </c>
      <c r="AA116" s="299">
        <f t="shared" si="30"/>
        <v>0</v>
      </c>
      <c r="AB116" s="299">
        <f t="shared" si="30"/>
        <v>0</v>
      </c>
      <c r="AC116" s="387">
        <f t="shared" si="30"/>
        <v>0</v>
      </c>
      <c r="AD116" s="283">
        <f t="shared" si="17"/>
        <v>0</v>
      </c>
    </row>
    <row r="117" spans="1:30" ht="18.75" thickBot="1">
      <c r="A117" s="342">
        <v>106</v>
      </c>
      <c r="I117" s="209"/>
      <c r="J117" s="210">
        <v>5201</v>
      </c>
      <c r="K117" s="211" t="s">
        <v>1260</v>
      </c>
      <c r="L117" s="423"/>
      <c r="M117" s="421"/>
      <c r="N117" s="388"/>
      <c r="O117" s="594">
        <f aca="true" t="shared" si="31" ref="O117:O123">M117+N117</f>
        <v>0</v>
      </c>
      <c r="P117" s="244">
        <f t="shared" si="18"/>
      </c>
      <c r="Q117" s="245"/>
      <c r="R117" s="389"/>
      <c r="S117" s="390"/>
      <c r="T117" s="300">
        <f t="shared" si="19"/>
        <v>0</v>
      </c>
      <c r="U117" s="374">
        <f aca="true" t="shared" si="32" ref="U117:U123">R117+S117-T117</f>
        <v>0</v>
      </c>
      <c r="V117" s="245"/>
      <c r="W117" s="389"/>
      <c r="X117" s="390"/>
      <c r="Y117" s="381">
        <f aca="true" t="shared" si="33" ref="Y117:Y123">+IF(+(R117+S117)&gt;=O117,+S117,+(+O117-R117))</f>
        <v>0</v>
      </c>
      <c r="Z117" s="284">
        <f aca="true" t="shared" si="34" ref="Z117:Z123">W117+X117-Y117</f>
        <v>0</v>
      </c>
      <c r="AA117" s="390"/>
      <c r="AB117" s="390"/>
      <c r="AC117" s="251"/>
      <c r="AD117" s="283">
        <f t="shared" si="17"/>
        <v>0</v>
      </c>
    </row>
    <row r="118" spans="1:30" ht="18.75" thickBot="1">
      <c r="A118" s="342">
        <v>107</v>
      </c>
      <c r="I118" s="209"/>
      <c r="J118" s="212">
        <v>5202</v>
      </c>
      <c r="K118" s="213" t="s">
        <v>1261</v>
      </c>
      <c r="L118" s="423"/>
      <c r="M118" s="421"/>
      <c r="N118" s="388"/>
      <c r="O118" s="594">
        <f t="shared" si="31"/>
        <v>0</v>
      </c>
      <c r="P118" s="244">
        <f t="shared" si="18"/>
      </c>
      <c r="Q118" s="245"/>
      <c r="R118" s="389"/>
      <c r="S118" s="390"/>
      <c r="T118" s="300">
        <f t="shared" si="19"/>
        <v>0</v>
      </c>
      <c r="U118" s="374">
        <f t="shared" si="32"/>
        <v>0</v>
      </c>
      <c r="V118" s="245"/>
      <c r="W118" s="389"/>
      <c r="X118" s="390"/>
      <c r="Y118" s="381">
        <f t="shared" si="33"/>
        <v>0</v>
      </c>
      <c r="Z118" s="284">
        <f t="shared" si="34"/>
        <v>0</v>
      </c>
      <c r="AA118" s="390"/>
      <c r="AB118" s="390"/>
      <c r="AC118" s="251"/>
      <c r="AD118" s="283">
        <f t="shared" si="17"/>
        <v>0</v>
      </c>
    </row>
    <row r="119" spans="1:30" ht="32.25" thickBot="1">
      <c r="A119" s="342">
        <v>108</v>
      </c>
      <c r="I119" s="209"/>
      <c r="J119" s="212">
        <v>5203</v>
      </c>
      <c r="K119" s="213" t="s">
        <v>398</v>
      </c>
      <c r="L119" s="423"/>
      <c r="M119" s="421"/>
      <c r="N119" s="388"/>
      <c r="O119" s="594">
        <f t="shared" si="31"/>
        <v>0</v>
      </c>
      <c r="P119" s="244">
        <f t="shared" si="18"/>
      </c>
      <c r="Q119" s="245"/>
      <c r="R119" s="389"/>
      <c r="S119" s="390"/>
      <c r="T119" s="300">
        <f t="shared" si="19"/>
        <v>0</v>
      </c>
      <c r="U119" s="374">
        <f t="shared" si="32"/>
        <v>0</v>
      </c>
      <c r="V119" s="245"/>
      <c r="W119" s="389"/>
      <c r="X119" s="390"/>
      <c r="Y119" s="381">
        <f t="shared" si="33"/>
        <v>0</v>
      </c>
      <c r="Z119" s="284">
        <f t="shared" si="34"/>
        <v>0</v>
      </c>
      <c r="AA119" s="390"/>
      <c r="AB119" s="390"/>
      <c r="AC119" s="251"/>
      <c r="AD119" s="283">
        <f t="shared" si="17"/>
        <v>0</v>
      </c>
    </row>
    <row r="120" spans="1:30" ht="18.75" thickBot="1">
      <c r="A120" s="342">
        <v>109</v>
      </c>
      <c r="I120" s="209"/>
      <c r="J120" s="212">
        <v>5204</v>
      </c>
      <c r="K120" s="213" t="s">
        <v>399</v>
      </c>
      <c r="L120" s="423"/>
      <c r="M120" s="421"/>
      <c r="N120" s="388"/>
      <c r="O120" s="594">
        <f t="shared" si="31"/>
        <v>0</v>
      </c>
      <c r="P120" s="244">
        <f t="shared" si="18"/>
      </c>
      <c r="Q120" s="245"/>
      <c r="R120" s="389"/>
      <c r="S120" s="390"/>
      <c r="T120" s="300">
        <f t="shared" si="19"/>
        <v>0</v>
      </c>
      <c r="U120" s="374">
        <f t="shared" si="32"/>
        <v>0</v>
      </c>
      <c r="V120" s="245"/>
      <c r="W120" s="389"/>
      <c r="X120" s="390"/>
      <c r="Y120" s="381">
        <f t="shared" si="33"/>
        <v>0</v>
      </c>
      <c r="Z120" s="284">
        <f t="shared" si="34"/>
        <v>0</v>
      </c>
      <c r="AA120" s="390"/>
      <c r="AB120" s="390"/>
      <c r="AC120" s="251"/>
      <c r="AD120" s="283">
        <f t="shared" si="17"/>
        <v>0</v>
      </c>
    </row>
    <row r="121" spans="1:30" ht="20.25" customHeight="1" thickBot="1">
      <c r="A121" s="342">
        <v>110</v>
      </c>
      <c r="I121" s="209"/>
      <c r="J121" s="212">
        <v>5205</v>
      </c>
      <c r="K121" s="213" t="s">
        <v>400</v>
      </c>
      <c r="L121" s="423"/>
      <c r="M121" s="421"/>
      <c r="N121" s="388"/>
      <c r="O121" s="594">
        <f t="shared" si="31"/>
        <v>0</v>
      </c>
      <c r="P121" s="244">
        <f t="shared" si="18"/>
      </c>
      <c r="Q121" s="245"/>
      <c r="R121" s="389"/>
      <c r="S121" s="390"/>
      <c r="T121" s="300">
        <f t="shared" si="19"/>
        <v>0</v>
      </c>
      <c r="U121" s="374">
        <f t="shared" si="32"/>
        <v>0</v>
      </c>
      <c r="V121" s="245"/>
      <c r="W121" s="389"/>
      <c r="X121" s="390"/>
      <c r="Y121" s="381">
        <f t="shared" si="33"/>
        <v>0</v>
      </c>
      <c r="Z121" s="284">
        <f t="shared" si="34"/>
        <v>0</v>
      </c>
      <c r="AA121" s="390"/>
      <c r="AB121" s="390"/>
      <c r="AC121" s="251"/>
      <c r="AD121" s="283">
        <f t="shared" si="17"/>
        <v>0</v>
      </c>
    </row>
    <row r="122" spans="1:30" ht="18.75" thickBot="1">
      <c r="A122" s="342">
        <v>111</v>
      </c>
      <c r="I122" s="209"/>
      <c r="J122" s="212">
        <v>5206</v>
      </c>
      <c r="K122" s="213" t="s">
        <v>401</v>
      </c>
      <c r="L122" s="423"/>
      <c r="M122" s="421"/>
      <c r="N122" s="388"/>
      <c r="O122" s="594">
        <f t="shared" si="31"/>
        <v>0</v>
      </c>
      <c r="P122" s="244">
        <f t="shared" si="18"/>
      </c>
      <c r="Q122" s="245"/>
      <c r="R122" s="389"/>
      <c r="S122" s="390"/>
      <c r="T122" s="300">
        <f t="shared" si="19"/>
        <v>0</v>
      </c>
      <c r="U122" s="374">
        <f t="shared" si="32"/>
        <v>0</v>
      </c>
      <c r="V122" s="245"/>
      <c r="W122" s="389"/>
      <c r="X122" s="390"/>
      <c r="Y122" s="381">
        <f t="shared" si="33"/>
        <v>0</v>
      </c>
      <c r="Z122" s="284">
        <f t="shared" si="34"/>
        <v>0</v>
      </c>
      <c r="AA122" s="390"/>
      <c r="AB122" s="390"/>
      <c r="AC122" s="251"/>
      <c r="AD122" s="283">
        <f t="shared" si="17"/>
        <v>0</v>
      </c>
    </row>
    <row r="123" spans="1:30" ht="18.75" thickBot="1">
      <c r="A123" s="342">
        <v>112</v>
      </c>
      <c r="I123" s="209"/>
      <c r="J123" s="214">
        <v>5219</v>
      </c>
      <c r="K123" s="215" t="s">
        <v>402</v>
      </c>
      <c r="L123" s="423"/>
      <c r="M123" s="421"/>
      <c r="N123" s="388"/>
      <c r="O123" s="594">
        <f t="shared" si="31"/>
        <v>0</v>
      </c>
      <c r="P123" s="244">
        <f t="shared" si="18"/>
      </c>
      <c r="Q123" s="245"/>
      <c r="R123" s="389"/>
      <c r="S123" s="390"/>
      <c r="T123" s="300">
        <f t="shared" si="19"/>
        <v>0</v>
      </c>
      <c r="U123" s="374">
        <f t="shared" si="32"/>
        <v>0</v>
      </c>
      <c r="V123" s="245"/>
      <c r="W123" s="389"/>
      <c r="X123" s="390"/>
      <c r="Y123" s="381">
        <f t="shared" si="33"/>
        <v>0</v>
      </c>
      <c r="Z123" s="284">
        <f t="shared" si="34"/>
        <v>0</v>
      </c>
      <c r="AA123" s="390"/>
      <c r="AB123" s="390"/>
      <c r="AC123" s="251"/>
      <c r="AD123" s="283">
        <f t="shared" si="17"/>
        <v>0</v>
      </c>
    </row>
    <row r="124" spans="1:30" ht="18.75" thickBot="1">
      <c r="A124" s="342">
        <v>113</v>
      </c>
      <c r="I124" s="208">
        <v>5300</v>
      </c>
      <c r="J124" s="886" t="s">
        <v>403</v>
      </c>
      <c r="K124" s="886"/>
      <c r="L124" s="422">
        <f>SUM(L125:L126)</f>
        <v>0</v>
      </c>
      <c r="M124" s="420">
        <f>SUM(M125:M126)</f>
        <v>0</v>
      </c>
      <c r="N124" s="385">
        <f>SUM(N125:N126)</f>
        <v>0</v>
      </c>
      <c r="O124" s="385">
        <f>SUM(O125:O126)</f>
        <v>0</v>
      </c>
      <c r="P124" s="244">
        <f t="shared" si="18"/>
      </c>
      <c r="Q124" s="245"/>
      <c r="R124" s="298">
        <f>SUM(R125:R126)</f>
        <v>0</v>
      </c>
      <c r="S124" s="299">
        <f>SUM(S125:S126)</f>
        <v>0</v>
      </c>
      <c r="T124" s="386">
        <f>SUM(T125:T126)</f>
        <v>0</v>
      </c>
      <c r="U124" s="387">
        <f>SUM(U125:U126)</f>
        <v>0</v>
      </c>
      <c r="V124" s="245"/>
      <c r="W124" s="298">
        <f aca="true" t="shared" si="35" ref="W124:AC124">SUM(W125:W126)</f>
        <v>0</v>
      </c>
      <c r="X124" s="299">
        <f t="shared" si="35"/>
        <v>0</v>
      </c>
      <c r="Y124" s="299">
        <f t="shared" si="35"/>
        <v>0</v>
      </c>
      <c r="Z124" s="299">
        <f t="shared" si="35"/>
        <v>0</v>
      </c>
      <c r="AA124" s="299">
        <f t="shared" si="35"/>
        <v>0</v>
      </c>
      <c r="AB124" s="299">
        <f t="shared" si="35"/>
        <v>0</v>
      </c>
      <c r="AC124" s="387">
        <f t="shared" si="35"/>
        <v>0</v>
      </c>
      <c r="AD124" s="283">
        <f t="shared" si="17"/>
        <v>0</v>
      </c>
    </row>
    <row r="125" spans="1:30" ht="32.25" thickBot="1">
      <c r="A125" s="342">
        <v>114</v>
      </c>
      <c r="I125" s="209"/>
      <c r="J125" s="210">
        <v>5301</v>
      </c>
      <c r="K125" s="211" t="s">
        <v>1583</v>
      </c>
      <c r="L125" s="423"/>
      <c r="M125" s="421"/>
      <c r="N125" s="388"/>
      <c r="O125" s="594">
        <f>M125+N125</f>
        <v>0</v>
      </c>
      <c r="P125" s="244">
        <f t="shared" si="18"/>
      </c>
      <c r="Q125" s="245"/>
      <c r="R125" s="389"/>
      <c r="S125" s="390"/>
      <c r="T125" s="300">
        <f t="shared" si="19"/>
        <v>0</v>
      </c>
      <c r="U125" s="374">
        <f>R125+S125-T125</f>
        <v>0</v>
      </c>
      <c r="V125" s="245"/>
      <c r="W125" s="389"/>
      <c r="X125" s="390"/>
      <c r="Y125" s="381">
        <f>+IF(+(R125+S125)&gt;=O125,+S125,+(+O125-R125))</f>
        <v>0</v>
      </c>
      <c r="Z125" s="284">
        <f>W125+X125-Y125</f>
        <v>0</v>
      </c>
      <c r="AA125" s="390"/>
      <c r="AB125" s="390"/>
      <c r="AC125" s="251"/>
      <c r="AD125" s="283">
        <f t="shared" si="17"/>
        <v>0</v>
      </c>
    </row>
    <row r="126" spans="1:30" ht="32.25" thickBot="1">
      <c r="A126" s="342">
        <v>115</v>
      </c>
      <c r="I126" s="209"/>
      <c r="J126" s="214">
        <v>5309</v>
      </c>
      <c r="K126" s="215" t="s">
        <v>404</v>
      </c>
      <c r="L126" s="423"/>
      <c r="M126" s="421"/>
      <c r="N126" s="388"/>
      <c r="O126" s="594">
        <f>M126+N126</f>
        <v>0</v>
      </c>
      <c r="P126" s="244">
        <f t="shared" si="18"/>
      </c>
      <c r="Q126" s="245"/>
      <c r="R126" s="389"/>
      <c r="S126" s="390"/>
      <c r="T126" s="300">
        <f t="shared" si="19"/>
        <v>0</v>
      </c>
      <c r="U126" s="374">
        <f>R126+S126-T126</f>
        <v>0</v>
      </c>
      <c r="V126" s="245"/>
      <c r="W126" s="389"/>
      <c r="X126" s="390"/>
      <c r="Y126" s="381">
        <f>+IF(+(R126+S126)&gt;=O126,+S126,+(+O126-R126))</f>
        <v>0</v>
      </c>
      <c r="Z126" s="284">
        <f>W126+X126-Y126</f>
        <v>0</v>
      </c>
      <c r="AA126" s="390"/>
      <c r="AB126" s="390"/>
      <c r="AC126" s="251"/>
      <c r="AD126" s="283">
        <f t="shared" si="17"/>
        <v>0</v>
      </c>
    </row>
    <row r="127" spans="1:30" ht="18.75" thickBot="1">
      <c r="A127" s="342">
        <v>116</v>
      </c>
      <c r="I127" s="208">
        <v>5400</v>
      </c>
      <c r="J127" s="887" t="s">
        <v>1270</v>
      </c>
      <c r="K127" s="887"/>
      <c r="L127" s="422"/>
      <c r="M127" s="419"/>
      <c r="N127" s="382"/>
      <c r="O127" s="594">
        <f>M127+N127</f>
        <v>0</v>
      </c>
      <c r="P127" s="244">
        <f t="shared" si="18"/>
      </c>
      <c r="Q127" s="245"/>
      <c r="R127" s="383"/>
      <c r="S127" s="384"/>
      <c r="T127" s="299">
        <f t="shared" si="19"/>
        <v>0</v>
      </c>
      <c r="U127" s="374">
        <f>R127+S127-T127</f>
        <v>0</v>
      </c>
      <c r="V127" s="245"/>
      <c r="W127" s="383"/>
      <c r="X127" s="384"/>
      <c r="Y127" s="381">
        <f>+IF(+(R127+S127)&gt;=O127,+S127,+(+O127-R127))</f>
        <v>0</v>
      </c>
      <c r="Z127" s="284">
        <f>W127+X127-Y127</f>
        <v>0</v>
      </c>
      <c r="AA127" s="384"/>
      <c r="AB127" s="384"/>
      <c r="AC127" s="251"/>
      <c r="AD127" s="283">
        <f t="shared" si="17"/>
        <v>0</v>
      </c>
    </row>
    <row r="128" spans="1:30" ht="18.75" thickBot="1">
      <c r="A128" s="342">
        <v>117</v>
      </c>
      <c r="I128" s="176">
        <v>5500</v>
      </c>
      <c r="J128" s="888" t="s">
        <v>1271</v>
      </c>
      <c r="K128" s="888"/>
      <c r="L128" s="405">
        <f>SUM(L129:L132)</f>
        <v>0</v>
      </c>
      <c r="M128" s="286">
        <f>SUM(M129:M132)</f>
        <v>0</v>
      </c>
      <c r="N128" s="249">
        <f>SUM(N129:N132)</f>
        <v>0</v>
      </c>
      <c r="O128" s="249">
        <f>SUM(O129:O132)</f>
        <v>0</v>
      </c>
      <c r="P128" s="244">
        <f t="shared" si="18"/>
      </c>
      <c r="Q128" s="245"/>
      <c r="R128" s="287">
        <f>SUM(R129:R132)</f>
        <v>0</v>
      </c>
      <c r="S128" s="288">
        <f>SUM(S129:S132)</f>
        <v>0</v>
      </c>
      <c r="T128" s="376">
        <f>SUM(T129:T132)</f>
        <v>0</v>
      </c>
      <c r="U128" s="377">
        <f>SUM(U129:U132)</f>
        <v>0</v>
      </c>
      <c r="V128" s="245"/>
      <c r="W128" s="287">
        <f aca="true" t="shared" si="36" ref="W128:AC128">SUM(W129:W132)</f>
        <v>0</v>
      </c>
      <c r="X128" s="288">
        <f t="shared" si="36"/>
        <v>0</v>
      </c>
      <c r="Y128" s="288">
        <f t="shared" si="36"/>
        <v>0</v>
      </c>
      <c r="Z128" s="288">
        <f t="shared" si="36"/>
        <v>0</v>
      </c>
      <c r="AA128" s="288">
        <f t="shared" si="36"/>
        <v>0</v>
      </c>
      <c r="AB128" s="288">
        <f t="shared" si="36"/>
        <v>0</v>
      </c>
      <c r="AC128" s="377">
        <f t="shared" si="36"/>
        <v>0</v>
      </c>
      <c r="AD128" s="283">
        <f t="shared" si="17"/>
        <v>0</v>
      </c>
    </row>
    <row r="129" spans="1:30" ht="18.75" thickBot="1">
      <c r="A129" s="342">
        <v>118</v>
      </c>
      <c r="I129" s="206"/>
      <c r="J129" s="181">
        <v>5501</v>
      </c>
      <c r="K129" s="196" t="s">
        <v>1272</v>
      </c>
      <c r="L129" s="403"/>
      <c r="M129" s="404"/>
      <c r="N129" s="246"/>
      <c r="O129" s="594">
        <f>M129+N129</f>
        <v>0</v>
      </c>
      <c r="P129" s="244">
        <f t="shared" si="18"/>
      </c>
      <c r="Q129" s="245"/>
      <c r="R129" s="373"/>
      <c r="S129" s="250"/>
      <c r="T129" s="284">
        <f t="shared" si="19"/>
        <v>0</v>
      </c>
      <c r="U129" s="374">
        <f>R129+S129-T129</f>
        <v>0</v>
      </c>
      <c r="V129" s="245"/>
      <c r="W129" s="373"/>
      <c r="X129" s="250"/>
      <c r="Y129" s="381">
        <f>+IF(+(R129+S129)&gt;=O129,+S129,+(+O129-R129))</f>
        <v>0</v>
      </c>
      <c r="Z129" s="284">
        <f>W129+X129-Y129</f>
        <v>0</v>
      </c>
      <c r="AA129" s="250"/>
      <c r="AB129" s="250"/>
      <c r="AC129" s="251"/>
      <c r="AD129" s="283">
        <f t="shared" si="17"/>
        <v>0</v>
      </c>
    </row>
    <row r="130" spans="1:30" ht="18.75" thickBot="1">
      <c r="A130" s="342">
        <v>119</v>
      </c>
      <c r="I130" s="206"/>
      <c r="J130" s="173">
        <v>5502</v>
      </c>
      <c r="K130" s="182" t="s">
        <v>1273</v>
      </c>
      <c r="L130" s="403"/>
      <c r="M130" s="404"/>
      <c r="N130" s="246"/>
      <c r="O130" s="594">
        <f>M130+N130</f>
        <v>0</v>
      </c>
      <c r="P130" s="244">
        <f t="shared" si="18"/>
      </c>
      <c r="Q130" s="245"/>
      <c r="R130" s="373"/>
      <c r="S130" s="250"/>
      <c r="T130" s="284">
        <f t="shared" si="19"/>
        <v>0</v>
      </c>
      <c r="U130" s="374">
        <f>R130+S130-T130</f>
        <v>0</v>
      </c>
      <c r="V130" s="245"/>
      <c r="W130" s="373"/>
      <c r="X130" s="250"/>
      <c r="Y130" s="381">
        <f>+IF(+(R130+S130)&gt;=O130,+S130,+(+O130-R130))</f>
        <v>0</v>
      </c>
      <c r="Z130" s="284">
        <f>W130+X130-Y130</f>
        <v>0</v>
      </c>
      <c r="AA130" s="250"/>
      <c r="AB130" s="250"/>
      <c r="AC130" s="251"/>
      <c r="AD130" s="283">
        <f t="shared" si="17"/>
        <v>0</v>
      </c>
    </row>
    <row r="131" spans="1:30" ht="32.25" thickBot="1">
      <c r="A131" s="342">
        <v>120</v>
      </c>
      <c r="I131" s="206"/>
      <c r="J131" s="173">
        <v>5503</v>
      </c>
      <c r="K131" s="175" t="s">
        <v>1274</v>
      </c>
      <c r="L131" s="403"/>
      <c r="M131" s="404"/>
      <c r="N131" s="246"/>
      <c r="O131" s="594">
        <f>M131+N131</f>
        <v>0</v>
      </c>
      <c r="P131" s="244">
        <f t="shared" si="18"/>
      </c>
      <c r="Q131" s="245"/>
      <c r="R131" s="373"/>
      <c r="S131" s="250"/>
      <c r="T131" s="284">
        <f t="shared" si="19"/>
        <v>0</v>
      </c>
      <c r="U131" s="374">
        <f>R131+S131-T131</f>
        <v>0</v>
      </c>
      <c r="V131" s="245"/>
      <c r="W131" s="373"/>
      <c r="X131" s="250"/>
      <c r="Y131" s="381">
        <f>+IF(+(R131+S131)&gt;=O131,+S131,+(+O131-R131))</f>
        <v>0</v>
      </c>
      <c r="Z131" s="284">
        <f>W131+X131-Y131</f>
        <v>0</v>
      </c>
      <c r="AA131" s="250"/>
      <c r="AB131" s="250"/>
      <c r="AC131" s="251"/>
      <c r="AD131" s="283">
        <f t="shared" si="17"/>
        <v>0</v>
      </c>
    </row>
    <row r="132" spans="1:30" ht="18.75" thickBot="1">
      <c r="A132" s="342">
        <v>121</v>
      </c>
      <c r="I132" s="206"/>
      <c r="J132" s="173">
        <v>5504</v>
      </c>
      <c r="K132" s="182" t="s">
        <v>1275</v>
      </c>
      <c r="L132" s="403"/>
      <c r="M132" s="404"/>
      <c r="N132" s="246"/>
      <c r="O132" s="594">
        <f>M132+N132</f>
        <v>0</v>
      </c>
      <c r="P132" s="244">
        <f t="shared" si="18"/>
      </c>
      <c r="Q132" s="245"/>
      <c r="R132" s="373"/>
      <c r="S132" s="250"/>
      <c r="T132" s="284">
        <f t="shared" si="19"/>
        <v>0</v>
      </c>
      <c r="U132" s="374">
        <f>R132+S132-T132</f>
        <v>0</v>
      </c>
      <c r="V132" s="245"/>
      <c r="W132" s="373"/>
      <c r="X132" s="250"/>
      <c r="Y132" s="381">
        <f>+IF(+(R132+S132)&gt;=O132,+S132,+(+O132-R132))</f>
        <v>0</v>
      </c>
      <c r="Z132" s="284">
        <f>W132+X132-Y132</f>
        <v>0</v>
      </c>
      <c r="AA132" s="250"/>
      <c r="AB132" s="250"/>
      <c r="AC132" s="251"/>
      <c r="AD132" s="283">
        <f t="shared" si="17"/>
        <v>0</v>
      </c>
    </row>
    <row r="133" spans="1:30" ht="18.75" customHeight="1" thickBot="1">
      <c r="A133" s="342">
        <v>122</v>
      </c>
      <c r="I133" s="208">
        <v>5700</v>
      </c>
      <c r="J133" s="880" t="s">
        <v>1276</v>
      </c>
      <c r="K133" s="881"/>
      <c r="L133" s="422">
        <f>SUM(L134:L136)</f>
        <v>0</v>
      </c>
      <c r="M133" s="420">
        <f>SUM(M134:M136)</f>
        <v>0</v>
      </c>
      <c r="N133" s="385">
        <f>SUM(N134:N136)</f>
        <v>0</v>
      </c>
      <c r="O133" s="385">
        <f>SUM(O134:O136)</f>
        <v>0</v>
      </c>
      <c r="P133" s="244">
        <f t="shared" si="18"/>
      </c>
      <c r="Q133" s="245"/>
      <c r="R133" s="298">
        <f>SUM(R134:R136)</f>
        <v>0</v>
      </c>
      <c r="S133" s="299">
        <f>SUM(S134:S136)</f>
        <v>0</v>
      </c>
      <c r="T133" s="386">
        <f>SUM(T134:T135)</f>
        <v>0</v>
      </c>
      <c r="U133" s="387">
        <f>SUM(U134:U136)</f>
        <v>0</v>
      </c>
      <c r="V133" s="245"/>
      <c r="W133" s="298">
        <f>SUM(W134:W136)</f>
        <v>0</v>
      </c>
      <c r="X133" s="299">
        <f>SUM(X134:X136)</f>
        <v>0</v>
      </c>
      <c r="Y133" s="299">
        <f>SUM(Y134:Y136)</f>
        <v>0</v>
      </c>
      <c r="Z133" s="299">
        <f>SUM(Z134:Z136)</f>
        <v>0</v>
      </c>
      <c r="AA133" s="299">
        <f>SUM(AA134:AA136)</f>
        <v>0</v>
      </c>
      <c r="AB133" s="299">
        <f>SUM(AB134:AB135)</f>
        <v>0</v>
      </c>
      <c r="AC133" s="387">
        <f>SUM(AC134:AC136)</f>
        <v>0</v>
      </c>
      <c r="AD133" s="283">
        <f t="shared" si="17"/>
        <v>0</v>
      </c>
    </row>
    <row r="134" spans="1:30" ht="20.25" customHeight="1" thickBot="1">
      <c r="A134" s="342">
        <v>123</v>
      </c>
      <c r="I134" s="209"/>
      <c r="J134" s="210">
        <v>5701</v>
      </c>
      <c r="K134" s="211" t="s">
        <v>1277</v>
      </c>
      <c r="L134" s="423"/>
      <c r="M134" s="421"/>
      <c r="N134" s="388"/>
      <c r="O134" s="594">
        <f>M134+N134</f>
        <v>0</v>
      </c>
      <c r="P134" s="244">
        <f t="shared" si="18"/>
      </c>
      <c r="Q134" s="245"/>
      <c r="R134" s="389"/>
      <c r="S134" s="390"/>
      <c r="T134" s="300">
        <f t="shared" si="19"/>
        <v>0</v>
      </c>
      <c r="U134" s="374">
        <f>R134+S134-T134</f>
        <v>0</v>
      </c>
      <c r="V134" s="245"/>
      <c r="W134" s="389"/>
      <c r="X134" s="390"/>
      <c r="Y134" s="381">
        <f>+IF(+(R134+S134)&gt;=O134,+S134,+(+O134-R134))</f>
        <v>0</v>
      </c>
      <c r="Z134" s="284">
        <f>W134+X134-Y134</f>
        <v>0</v>
      </c>
      <c r="AA134" s="390"/>
      <c r="AB134" s="390"/>
      <c r="AC134" s="251"/>
      <c r="AD134" s="283">
        <f t="shared" si="17"/>
        <v>0</v>
      </c>
    </row>
    <row r="135" spans="1:30" ht="30.75" customHeight="1" thickBot="1">
      <c r="A135" s="342">
        <v>124</v>
      </c>
      <c r="I135" s="209"/>
      <c r="J135" s="214">
        <v>5702</v>
      </c>
      <c r="K135" s="215" t="s">
        <v>1278</v>
      </c>
      <c r="L135" s="423"/>
      <c r="M135" s="421"/>
      <c r="N135" s="388"/>
      <c r="O135" s="594">
        <f>M135+N135</f>
        <v>0</v>
      </c>
      <c r="P135" s="244">
        <f t="shared" si="18"/>
      </c>
      <c r="Q135" s="245"/>
      <c r="R135" s="389"/>
      <c r="S135" s="390"/>
      <c r="T135" s="300">
        <f t="shared" si="19"/>
        <v>0</v>
      </c>
      <c r="U135" s="374">
        <f>R135+S135-T135</f>
        <v>0</v>
      </c>
      <c r="V135" s="245"/>
      <c r="W135" s="389"/>
      <c r="X135" s="390"/>
      <c r="Y135" s="381">
        <f>+IF(+(R135+S135)&gt;=O135,+S135,+(+O135-R135))</f>
        <v>0</v>
      </c>
      <c r="Z135" s="284">
        <f>W135+X135-Y135</f>
        <v>0</v>
      </c>
      <c r="AA135" s="390"/>
      <c r="AB135" s="390"/>
      <c r="AC135" s="251"/>
      <c r="AD135" s="283">
        <f t="shared" si="17"/>
        <v>0</v>
      </c>
    </row>
    <row r="136" spans="1:30" ht="19.5" thickBot="1">
      <c r="A136" s="342">
        <v>125</v>
      </c>
      <c r="I136" s="172"/>
      <c r="J136" s="216">
        <v>4071</v>
      </c>
      <c r="K136" s="416" t="s">
        <v>1279</v>
      </c>
      <c r="L136" s="403"/>
      <c r="M136" s="407"/>
      <c r="N136" s="254"/>
      <c r="O136" s="594">
        <f>M136+N136</f>
        <v>0</v>
      </c>
      <c r="P136" s="244">
        <f t="shared" si="18"/>
      </c>
      <c r="Q136" s="245"/>
      <c r="R136" s="301"/>
      <c r="S136" s="290"/>
      <c r="T136" s="290"/>
      <c r="U136" s="391"/>
      <c r="V136" s="245"/>
      <c r="W136" s="285"/>
      <c r="X136" s="290"/>
      <c r="Y136" s="290"/>
      <c r="Z136" s="290"/>
      <c r="AA136" s="290"/>
      <c r="AB136" s="290"/>
      <c r="AC136" s="375"/>
      <c r="AD136" s="283">
        <f t="shared" si="17"/>
        <v>0</v>
      </c>
    </row>
    <row r="137" spans="1:30" ht="15.75">
      <c r="A137" s="342">
        <v>126</v>
      </c>
      <c r="I137" s="206"/>
      <c r="J137" s="217"/>
      <c r="K137" s="302"/>
      <c r="L137" s="247"/>
      <c r="M137" s="247"/>
      <c r="N137" s="247"/>
      <c r="O137" s="248"/>
      <c r="P137" s="244">
        <f t="shared" si="18"/>
      </c>
      <c r="Q137" s="245"/>
      <c r="R137" s="392"/>
      <c r="S137" s="393"/>
      <c r="T137" s="295"/>
      <c r="U137" s="296"/>
      <c r="V137" s="245"/>
      <c r="W137" s="392"/>
      <c r="X137" s="393"/>
      <c r="Y137" s="295"/>
      <c r="Z137" s="295"/>
      <c r="AA137" s="393"/>
      <c r="AB137" s="295"/>
      <c r="AC137" s="296"/>
      <c r="AD137" s="296"/>
    </row>
    <row r="138" spans="1:30" ht="19.5" thickBot="1">
      <c r="A138" s="342">
        <v>127</v>
      </c>
      <c r="I138" s="394">
        <v>98</v>
      </c>
      <c r="J138" s="882" t="s">
        <v>1280</v>
      </c>
      <c r="K138" s="883"/>
      <c r="L138" s="405"/>
      <c r="M138" s="406"/>
      <c r="N138" s="253"/>
      <c r="O138" s="594">
        <f>M138+N138</f>
        <v>0</v>
      </c>
      <c r="P138" s="244">
        <f t="shared" si="18"/>
      </c>
      <c r="Q138" s="245"/>
      <c r="R138" s="380"/>
      <c r="S138" s="252"/>
      <c r="T138" s="288">
        <f t="shared" si="19"/>
        <v>0</v>
      </c>
      <c r="U138" s="374">
        <f>R138+S138-T138</f>
        <v>0</v>
      </c>
      <c r="V138" s="245"/>
      <c r="W138" s="380"/>
      <c r="X138" s="252"/>
      <c r="Y138" s="381">
        <f>+IF(+(R138+S138)&gt;=O138,+S138,+(+O138-R138))</f>
        <v>0</v>
      </c>
      <c r="Z138" s="284">
        <f>W138+X138-Y138</f>
        <v>0</v>
      </c>
      <c r="AA138" s="252"/>
      <c r="AB138" s="252"/>
      <c r="AC138" s="251"/>
      <c r="AD138" s="283">
        <f t="shared" si="17"/>
        <v>0</v>
      </c>
    </row>
    <row r="139" spans="1:30" ht="15.75">
      <c r="A139" s="342">
        <v>128</v>
      </c>
      <c r="I139" s="218"/>
      <c r="J139" s="303" t="s">
        <v>1281</v>
      </c>
      <c r="K139" s="304"/>
      <c r="L139" s="338"/>
      <c r="M139" s="338"/>
      <c r="N139" s="338"/>
      <c r="O139" s="305"/>
      <c r="P139" s="244">
        <f t="shared" si="18"/>
      </c>
      <c r="Q139" s="245"/>
      <c r="R139" s="306"/>
      <c r="S139" s="307"/>
      <c r="T139" s="307"/>
      <c r="U139" s="308"/>
      <c r="V139" s="245"/>
      <c r="W139" s="306"/>
      <c r="X139" s="307"/>
      <c r="Y139" s="307"/>
      <c r="Z139" s="307"/>
      <c r="AA139" s="307"/>
      <c r="AB139" s="307"/>
      <c r="AC139" s="308"/>
      <c r="AD139" s="308"/>
    </row>
    <row r="140" spans="1:30" ht="15.75">
      <c r="A140" s="342">
        <v>129</v>
      </c>
      <c r="I140" s="218"/>
      <c r="J140" s="309" t="s">
        <v>1282</v>
      </c>
      <c r="K140" s="302"/>
      <c r="L140" s="334"/>
      <c r="M140" s="334"/>
      <c r="N140" s="334"/>
      <c r="O140" s="276"/>
      <c r="P140" s="244">
        <f t="shared" si="18"/>
      </c>
      <c r="Q140" s="245"/>
      <c r="R140" s="310"/>
      <c r="S140" s="311"/>
      <c r="T140" s="311"/>
      <c r="U140" s="312"/>
      <c r="V140" s="245"/>
      <c r="W140" s="310"/>
      <c r="X140" s="311"/>
      <c r="Y140" s="311"/>
      <c r="Z140" s="311"/>
      <c r="AA140" s="311"/>
      <c r="AB140" s="311"/>
      <c r="AC140" s="312"/>
      <c r="AD140" s="312"/>
    </row>
    <row r="141" spans="1:30" ht="16.5" thickBot="1">
      <c r="A141" s="342">
        <v>130</v>
      </c>
      <c r="I141" s="219"/>
      <c r="J141" s="313" t="s">
        <v>1283</v>
      </c>
      <c r="K141" s="314"/>
      <c r="L141" s="339"/>
      <c r="M141" s="339"/>
      <c r="N141" s="339"/>
      <c r="O141" s="278"/>
      <c r="P141" s="244">
        <f t="shared" si="18"/>
      </c>
      <c r="Q141" s="245"/>
      <c r="R141" s="315"/>
      <c r="S141" s="316"/>
      <c r="T141" s="316"/>
      <c r="U141" s="317"/>
      <c r="V141" s="245"/>
      <c r="W141" s="315"/>
      <c r="X141" s="316"/>
      <c r="Y141" s="316"/>
      <c r="Z141" s="316"/>
      <c r="AA141" s="316"/>
      <c r="AB141" s="316"/>
      <c r="AC141" s="317"/>
      <c r="AD141" s="317"/>
    </row>
    <row r="142" spans="1:30" ht="19.5" thickBot="1">
      <c r="A142" s="342">
        <v>131</v>
      </c>
      <c r="I142" s="220"/>
      <c r="J142" s="190" t="s">
        <v>998</v>
      </c>
      <c r="K142" s="221" t="s">
        <v>1284</v>
      </c>
      <c r="L142" s="255">
        <f>SUM(L30,L33,L39,L45,L46,L64,L68,L74,L77,L78,L79,L80,L81,L88,L95,L96,L97,L98,L105,L109,L110,L111,L112,L115,L116,L124,L127,L128,L133)+L138</f>
        <v>0</v>
      </c>
      <c r="M142" s="255">
        <f>SUM(M30,M33,M39,M45,M46,M64,M68,M74,M77,M78,M79,M80,M81,M88,M95,M96,M97,M98,M105,M109,M110,M111,M112,M115,M116,M124,M127,M128,M133)+M138</f>
        <v>0</v>
      </c>
      <c r="N142" s="255">
        <f>SUM(N30,N33,N39,N45,N46,N64,N68,N74,N77,N78,N79,N80,N81,N88,N95,N96,N97,N98,N105,N109,N110,N111,N112,N115,N116,N124,N127,N128,N133)+N138</f>
        <v>0</v>
      </c>
      <c r="O142" s="255">
        <f>SUM(O30,O33,O39,O45,O46,O64,O68,O74,O77,O78,O79,O80,O81,O88,O95,O96,O97,O98,O105,O109,O110,O111,O112,O115,O116,O124,O127,O128,O133)+O138</f>
        <v>0</v>
      </c>
      <c r="P142" s="244">
        <f t="shared" si="18"/>
      </c>
      <c r="Q142" s="395" t="str">
        <f>LEFT(J27,1)</f>
        <v>0</v>
      </c>
      <c r="R142" s="255">
        <f>SUM(R30,R33,R39,R45,R46,R64,R68,R74,R77,R78,R79,R80,R81,R88,R95,R96,R97,R98,R105,R109,R110,R111,R112,R115,R116,R124,R127,R128,R133)+R138</f>
        <v>0</v>
      </c>
      <c r="S142" s="255">
        <f>SUM(S30,S33,S39,S45,S46,S64,S68,S74,S77,S78,S79,S80,S81,S88,S95,S96,S97,S98,S105,S109,S110,S111,S112,S115,S116,S124,S127,S128,S133)+S138</f>
        <v>0</v>
      </c>
      <c r="T142" s="255">
        <f>SUM(T30,T33,T39,T45,T46,T64,T68,T74,T77,T78,T79,T80,T81,T88,T95,T96,T97,T98,T105,T109,T110,T111,T112,T115,T116,T124,T127,T128,T133)+T138</f>
        <v>0</v>
      </c>
      <c r="U142" s="255">
        <f>SUM(U30,U33,U39,U45,U46,U64,U68,U74,U77,U78,U79,U80,U81,U88,U95,U96,U97,U98,U105,U109,U110,U111,U112,U115,U116,U124,U127,U128,U133)+U138</f>
        <v>0</v>
      </c>
      <c r="V142" s="237"/>
      <c r="W142" s="255">
        <f aca="true" t="shared" si="37" ref="W142:AB142">SUM(W30,W33,W39,W45,W46,W64,W68,W74,W77,W78,W79,W80,W81,W88,W95,W96,W97,W98,W105,W109,W110,W111,W112,W115,W116,W124,W127,W128,W133)+W138</f>
        <v>0</v>
      </c>
      <c r="X142" s="255">
        <f t="shared" si="37"/>
        <v>0</v>
      </c>
      <c r="Y142" s="255">
        <f t="shared" si="37"/>
        <v>0</v>
      </c>
      <c r="Z142" s="255">
        <f t="shared" si="37"/>
        <v>0</v>
      </c>
      <c r="AA142" s="255">
        <f t="shared" si="37"/>
        <v>0</v>
      </c>
      <c r="AB142" s="255">
        <f t="shared" si="37"/>
        <v>0</v>
      </c>
      <c r="AC142" s="255">
        <f>SUM(AC30,AC33,AC39,AC45,AC46,AC64,AC68,AC74,AC77,AC78,AC79,AC80,AC81,AC88,AC95,AC96,AC97,AC98,AC105,AC109,AC110,AC111,AC112,AC115,AC116,AC124,AC127,AC128,AC133)+AC138</f>
        <v>0</v>
      </c>
      <c r="AD142" s="283">
        <f>Z142-AA142-AB142-AC142</f>
        <v>0</v>
      </c>
    </row>
    <row r="143" spans="1:29" ht="15.75">
      <c r="A143" s="342">
        <v>132</v>
      </c>
      <c r="I143" s="186"/>
      <c r="J143" s="222"/>
      <c r="K143" s="234"/>
      <c r="L143" s="233"/>
      <c r="M143" s="233"/>
      <c r="N143" s="233"/>
      <c r="O143" s="235"/>
      <c r="P143" s="236">
        <f>P142</f>
      </c>
      <c r="Q143" s="237"/>
      <c r="R143" s="233"/>
      <c r="S143" s="233"/>
      <c r="T143" s="235"/>
      <c r="U143" s="235"/>
      <c r="W143" s="233"/>
      <c r="X143" s="233"/>
      <c r="Y143" s="235"/>
      <c r="Z143" s="235"/>
      <c r="AA143" s="233"/>
      <c r="AB143" s="235"/>
      <c r="AC143" s="235"/>
    </row>
    <row r="144" spans="1:29" ht="15.75">
      <c r="A144" s="342">
        <v>133</v>
      </c>
      <c r="I144" s="318"/>
      <c r="J144" s="319"/>
      <c r="K144" s="320"/>
      <c r="L144" s="257"/>
      <c r="M144" s="257"/>
      <c r="N144" s="257"/>
      <c r="O144" s="263"/>
      <c r="P144" s="236">
        <f>P142</f>
      </c>
      <c r="Q144" s="237"/>
      <c r="R144" s="257"/>
      <c r="S144" s="257"/>
      <c r="T144" s="263"/>
      <c r="U144" s="263"/>
      <c r="W144" s="257"/>
      <c r="X144" s="257"/>
      <c r="Y144" s="263"/>
      <c r="Z144" s="263"/>
      <c r="AA144" s="257"/>
      <c r="AB144" s="263"/>
      <c r="AC144" s="263"/>
    </row>
    <row r="145" spans="1:29" ht="15.75">
      <c r="A145" s="342">
        <v>134</v>
      </c>
      <c r="I145" s="233"/>
      <c r="J145" s="238"/>
      <c r="K145" s="239"/>
      <c r="L145" s="257"/>
      <c r="M145" s="257"/>
      <c r="N145" s="257"/>
      <c r="O145" s="263"/>
      <c r="P145" s="236">
        <f>P142</f>
      </c>
      <c r="Q145" s="237"/>
      <c r="R145" s="257"/>
      <c r="S145" s="257"/>
      <c r="T145" s="263"/>
      <c r="U145" s="263"/>
      <c r="W145" s="257"/>
      <c r="X145" s="257"/>
      <c r="Y145" s="263"/>
      <c r="Z145" s="263"/>
      <c r="AA145" s="257"/>
      <c r="AB145" s="263"/>
      <c r="AC145" s="263"/>
    </row>
    <row r="146" spans="1:29" ht="15.75">
      <c r="A146" s="342">
        <v>135</v>
      </c>
      <c r="I146" s="884">
        <f>$B$7</f>
        <v>0</v>
      </c>
      <c r="J146" s="884"/>
      <c r="K146" s="884"/>
      <c r="L146" s="257"/>
      <c r="M146" s="257"/>
      <c r="N146" s="257"/>
      <c r="O146" s="263"/>
      <c r="P146" s="236">
        <f>P142</f>
      </c>
      <c r="Q146" s="237"/>
      <c r="R146" s="257"/>
      <c r="S146" s="257"/>
      <c r="T146" s="263"/>
      <c r="U146" s="263"/>
      <c r="W146" s="257"/>
      <c r="X146" s="257"/>
      <c r="Y146" s="263"/>
      <c r="Z146" s="263"/>
      <c r="AA146" s="257"/>
      <c r="AB146" s="263"/>
      <c r="AC146" s="263"/>
    </row>
    <row r="147" spans="1:29" ht="15.75">
      <c r="A147" s="342">
        <v>136</v>
      </c>
      <c r="I147" s="233"/>
      <c r="J147" s="238"/>
      <c r="K147" s="239"/>
      <c r="L147" s="258" t="s">
        <v>1117</v>
      </c>
      <c r="M147" s="258" t="s">
        <v>1171</v>
      </c>
      <c r="N147" s="257"/>
      <c r="O147" s="263"/>
      <c r="P147" s="236">
        <f>P142</f>
      </c>
      <c r="Q147" s="237"/>
      <c r="R147" s="257"/>
      <c r="S147" s="257"/>
      <c r="T147" s="263"/>
      <c r="U147" s="263"/>
      <c r="W147" s="257"/>
      <c r="X147" s="257"/>
      <c r="Y147" s="263"/>
      <c r="Z147" s="263"/>
      <c r="AA147" s="257"/>
      <c r="AB147" s="263"/>
      <c r="AC147" s="263"/>
    </row>
    <row r="148" spans="1:29" ht="39" customHeight="1">
      <c r="A148" s="342">
        <v>137</v>
      </c>
      <c r="I148" s="878">
        <f>$B$9</f>
        <v>0</v>
      </c>
      <c r="J148" s="878"/>
      <c r="K148" s="878"/>
      <c r="L148" s="259">
        <f>$E$9</f>
        <v>0</v>
      </c>
      <c r="M148" s="260">
        <f>$F$9</f>
        <v>0</v>
      </c>
      <c r="N148" s="257"/>
      <c r="O148" s="263"/>
      <c r="P148" s="236">
        <f>P142</f>
      </c>
      <c r="Q148" s="237"/>
      <c r="R148" s="257"/>
      <c r="S148" s="257"/>
      <c r="T148" s="263"/>
      <c r="U148" s="263"/>
      <c r="W148" s="257"/>
      <c r="X148" s="257"/>
      <c r="Y148" s="263"/>
      <c r="Z148" s="263"/>
      <c r="AA148" s="257"/>
      <c r="AB148" s="263"/>
      <c r="AC148" s="263"/>
    </row>
    <row r="149" spans="1:29" ht="15.75">
      <c r="A149" s="342">
        <v>138</v>
      </c>
      <c r="I149" s="240">
        <f>$B$10</f>
        <v>0</v>
      </c>
      <c r="J149" s="233"/>
      <c r="K149" s="234"/>
      <c r="L149" s="257"/>
      <c r="M149" s="261">
        <f>$F$10</f>
        <v>0</v>
      </c>
      <c r="N149" s="257"/>
      <c r="O149" s="263"/>
      <c r="P149" s="236">
        <f>P142</f>
      </c>
      <c r="Q149" s="237"/>
      <c r="R149" s="257"/>
      <c r="S149" s="257"/>
      <c r="T149" s="263"/>
      <c r="U149" s="263"/>
      <c r="W149" s="257"/>
      <c r="X149" s="257"/>
      <c r="Y149" s="263"/>
      <c r="Z149" s="263"/>
      <c r="AA149" s="257"/>
      <c r="AB149" s="263"/>
      <c r="AC149" s="263"/>
    </row>
    <row r="150" spans="1:29" ht="16.5" thickBot="1">
      <c r="A150" s="342">
        <v>139</v>
      </c>
      <c r="I150" s="240"/>
      <c r="J150" s="233"/>
      <c r="K150" s="234"/>
      <c r="L150" s="262"/>
      <c r="M150" s="257"/>
      <c r="N150" s="257"/>
      <c r="O150" s="263"/>
      <c r="P150" s="236">
        <f>P142</f>
      </c>
      <c r="Q150" s="237"/>
      <c r="R150" s="257"/>
      <c r="S150" s="257"/>
      <c r="T150" s="263"/>
      <c r="U150" s="263"/>
      <c r="W150" s="257"/>
      <c r="X150" s="257"/>
      <c r="Y150" s="263"/>
      <c r="Z150" s="263"/>
      <c r="AA150" s="257"/>
      <c r="AB150" s="263"/>
      <c r="AC150" s="263"/>
    </row>
    <row r="151" spans="1:29" ht="17.25" thickBot="1" thickTop="1">
      <c r="A151" s="342">
        <v>140</v>
      </c>
      <c r="I151" s="878">
        <f>$B$12</f>
        <v>0</v>
      </c>
      <c r="J151" s="878"/>
      <c r="K151" s="878"/>
      <c r="L151" s="257" t="s">
        <v>1118</v>
      </c>
      <c r="M151" s="264">
        <f>$F$12</f>
        <v>0</v>
      </c>
      <c r="N151" s="257"/>
      <c r="O151" s="263"/>
      <c r="P151" s="236">
        <f>P142</f>
      </c>
      <c r="Q151" s="237"/>
      <c r="R151" s="257"/>
      <c r="S151" s="257"/>
      <c r="T151" s="263"/>
      <c r="U151" s="263"/>
      <c r="W151" s="257"/>
      <c r="X151" s="257"/>
      <c r="Y151" s="263"/>
      <c r="Z151" s="263"/>
      <c r="AA151" s="257"/>
      <c r="AB151" s="263"/>
      <c r="AC151" s="263"/>
    </row>
    <row r="152" spans="1:29" ht="16.5" thickTop="1">
      <c r="A152" s="342">
        <v>141</v>
      </c>
      <c r="I152" s="240">
        <f>$B$13</f>
        <v>0</v>
      </c>
      <c r="J152" s="233"/>
      <c r="K152" s="234"/>
      <c r="L152" s="262" t="s">
        <v>1119</v>
      </c>
      <c r="M152" s="257"/>
      <c r="N152" s="257"/>
      <c r="O152" s="263"/>
      <c r="P152" s="236">
        <f>P142</f>
      </c>
      <c r="Q152" s="237"/>
      <c r="R152" s="257"/>
      <c r="S152" s="257"/>
      <c r="T152" s="263"/>
      <c r="U152" s="263"/>
      <c r="W152" s="257"/>
      <c r="X152" s="257"/>
      <c r="Y152" s="263"/>
      <c r="Z152" s="263"/>
      <c r="AA152" s="257"/>
      <c r="AB152" s="263"/>
      <c r="AC152" s="263"/>
    </row>
    <row r="153" spans="1:29" ht="15.75">
      <c r="A153" s="342">
        <v>142</v>
      </c>
      <c r="I153" s="240"/>
      <c r="J153" s="233"/>
      <c r="K153" s="234"/>
      <c r="L153" s="256"/>
      <c r="M153" s="256"/>
      <c r="N153" s="256"/>
      <c r="O153" s="334"/>
      <c r="P153" s="236">
        <f>P142</f>
      </c>
      <c r="Q153" s="237"/>
      <c r="R153" s="257"/>
      <c r="S153" s="257"/>
      <c r="T153" s="263"/>
      <c r="U153" s="263"/>
      <c r="W153" s="257"/>
      <c r="X153" s="257"/>
      <c r="Y153" s="263"/>
      <c r="Z153" s="263"/>
      <c r="AA153" s="257"/>
      <c r="AB153" s="263"/>
      <c r="AC153" s="263"/>
    </row>
    <row r="154" spans="1:29" ht="16.5" thickBot="1">
      <c r="A154" s="342">
        <v>143</v>
      </c>
      <c r="I154" s="318"/>
      <c r="J154" s="396"/>
      <c r="K154" s="397" t="s">
        <v>131</v>
      </c>
      <c r="L154" s="257"/>
      <c r="M154" s="262" t="s">
        <v>1120</v>
      </c>
      <c r="N154" s="262"/>
      <c r="O154" s="334"/>
      <c r="P154" s="236">
        <f>P142</f>
      </c>
      <c r="Q154" s="237"/>
      <c r="R154" s="257"/>
      <c r="S154" s="257"/>
      <c r="T154" s="263"/>
      <c r="U154" s="263"/>
      <c r="W154" s="257"/>
      <c r="X154" s="257"/>
      <c r="Y154" s="263"/>
      <c r="Z154" s="263"/>
      <c r="AA154" s="257"/>
      <c r="AB154" s="263"/>
      <c r="AC154" s="263"/>
    </row>
    <row r="155" spans="1:20" ht="16.5" thickBot="1">
      <c r="A155" s="342">
        <v>144</v>
      </c>
      <c r="I155" s="321" t="s">
        <v>1285</v>
      </c>
      <c r="J155" s="322" t="s">
        <v>1286</v>
      </c>
      <c r="K155" s="323" t="s">
        <v>1287</v>
      </c>
      <c r="L155" s="324" t="s">
        <v>1288</v>
      </c>
      <c r="M155" s="324" t="s">
        <v>1289</v>
      </c>
      <c r="N155" s="330"/>
      <c r="O155" s="331"/>
      <c r="P155" s="236">
        <f>P142</f>
      </c>
      <c r="Q155" s="237"/>
      <c r="R155" s="346"/>
      <c r="T155" s="346"/>
    </row>
    <row r="156" spans="1:20" ht="16.5" thickBot="1">
      <c r="A156" s="342">
        <v>145</v>
      </c>
      <c r="I156" s="321"/>
      <c r="J156" s="322" t="s">
        <v>1290</v>
      </c>
      <c r="K156" s="323" t="s">
        <v>1291</v>
      </c>
      <c r="L156" s="398"/>
      <c r="M156" s="398"/>
      <c r="N156" s="330"/>
      <c r="O156" s="331"/>
      <c r="P156" s="638">
        <f>(IF($E156&lt;&gt;0,$I$2,IF($F156&lt;&gt;0,$I$2,"")))</f>
      </c>
      <c r="Q156" s="237"/>
      <c r="R156" s="346"/>
      <c r="T156" s="346"/>
    </row>
    <row r="157" spans="1:20" ht="16.5" thickBot="1">
      <c r="A157" s="342">
        <v>146</v>
      </c>
      <c r="I157" s="321"/>
      <c r="J157" s="322" t="s">
        <v>1292</v>
      </c>
      <c r="K157" s="323" t="s">
        <v>1293</v>
      </c>
      <c r="L157" s="398"/>
      <c r="M157" s="398"/>
      <c r="N157" s="330"/>
      <c r="O157" s="331"/>
      <c r="P157" s="638">
        <f aca="true" t="shared" si="38" ref="P157:P177">(IF($E157&lt;&gt;0,$I$2,IF($F157&lt;&gt;0,$I$2,"")))</f>
      </c>
      <c r="Q157" s="237"/>
      <c r="R157" s="346"/>
      <c r="T157" s="346"/>
    </row>
    <row r="158" spans="1:20" ht="18.75" customHeight="1" thickBot="1">
      <c r="A158" s="342">
        <v>147</v>
      </c>
      <c r="I158" s="321"/>
      <c r="J158" s="322" t="s">
        <v>1294</v>
      </c>
      <c r="K158" s="323" t="s">
        <v>1295</v>
      </c>
      <c r="L158" s="398"/>
      <c r="M158" s="398"/>
      <c r="N158" s="330"/>
      <c r="O158" s="331"/>
      <c r="P158" s="638">
        <f t="shared" si="38"/>
      </c>
      <c r="Q158" s="237"/>
      <c r="R158" s="346"/>
      <c r="T158" s="346"/>
    </row>
    <row r="159" spans="1:20" ht="16.5" thickBot="1">
      <c r="A159" s="342">
        <v>148</v>
      </c>
      <c r="I159" s="321"/>
      <c r="J159" s="322" t="s">
        <v>1296</v>
      </c>
      <c r="K159" s="323" t="s">
        <v>1297</v>
      </c>
      <c r="L159" s="398"/>
      <c r="M159" s="398"/>
      <c r="N159" s="330"/>
      <c r="O159" s="331"/>
      <c r="P159" s="638">
        <f t="shared" si="38"/>
      </c>
      <c r="Q159" s="237"/>
      <c r="R159" s="346"/>
      <c r="T159" s="346"/>
    </row>
    <row r="160" spans="1:20" ht="16.5" thickBot="1">
      <c r="A160" s="342">
        <v>149</v>
      </c>
      <c r="I160" s="321"/>
      <c r="J160" s="322" t="s">
        <v>1298</v>
      </c>
      <c r="K160" s="323" t="s">
        <v>1293</v>
      </c>
      <c r="L160" s="398"/>
      <c r="M160" s="398"/>
      <c r="N160" s="330"/>
      <c r="O160" s="331"/>
      <c r="P160" s="638">
        <f t="shared" si="38"/>
      </c>
      <c r="Q160" s="237"/>
      <c r="R160" s="346"/>
      <c r="T160" s="346"/>
    </row>
    <row r="161" spans="1:20" ht="16.5" thickBot="1">
      <c r="A161" s="342">
        <v>150</v>
      </c>
      <c r="I161" s="321"/>
      <c r="J161" s="322" t="s">
        <v>1299</v>
      </c>
      <c r="K161" s="323" t="s">
        <v>1300</v>
      </c>
      <c r="L161" s="398"/>
      <c r="M161" s="398"/>
      <c r="N161" s="330"/>
      <c r="O161" s="331"/>
      <c r="P161" s="638">
        <f t="shared" si="38"/>
      </c>
      <c r="Q161" s="237"/>
      <c r="R161" s="346"/>
      <c r="T161" s="346"/>
    </row>
    <row r="162" spans="1:20" ht="16.5" thickBot="1">
      <c r="A162" s="342">
        <v>151</v>
      </c>
      <c r="I162" s="321"/>
      <c r="J162" s="322" t="s">
        <v>1301</v>
      </c>
      <c r="K162" s="323" t="s">
        <v>1302</v>
      </c>
      <c r="L162" s="398"/>
      <c r="M162" s="398"/>
      <c r="N162" s="330"/>
      <c r="O162" s="331"/>
      <c r="P162" s="638">
        <f t="shared" si="38"/>
      </c>
      <c r="Q162" s="237"/>
      <c r="R162" s="346"/>
      <c r="T162" s="346"/>
    </row>
    <row r="163" spans="1:20" ht="16.5" thickBot="1">
      <c r="A163" s="342">
        <v>152</v>
      </c>
      <c r="I163" s="321"/>
      <c r="J163" s="322" t="s">
        <v>1303</v>
      </c>
      <c r="K163" s="323" t="s">
        <v>1304</v>
      </c>
      <c r="L163" s="398"/>
      <c r="M163" s="398"/>
      <c r="N163" s="330"/>
      <c r="O163" s="331"/>
      <c r="P163" s="638">
        <f t="shared" si="38"/>
      </c>
      <c r="Q163" s="237"/>
      <c r="R163" s="346"/>
      <c r="T163" s="346"/>
    </row>
    <row r="164" spans="1:20" ht="16.5" thickBot="1">
      <c r="A164" s="342">
        <v>153</v>
      </c>
      <c r="I164" s="321"/>
      <c r="J164" s="322" t="s">
        <v>1305</v>
      </c>
      <c r="K164" s="323" t="s">
        <v>1306</v>
      </c>
      <c r="L164" s="398"/>
      <c r="M164" s="398"/>
      <c r="N164" s="330"/>
      <c r="O164" s="331"/>
      <c r="P164" s="638">
        <f t="shared" si="38"/>
      </c>
      <c r="Q164" s="237"/>
      <c r="R164" s="346"/>
      <c r="T164" s="346"/>
    </row>
    <row r="165" spans="1:20" ht="16.5" thickBot="1">
      <c r="A165" s="342">
        <v>154</v>
      </c>
      <c r="I165" s="321"/>
      <c r="J165" s="322" t="s">
        <v>1307</v>
      </c>
      <c r="K165" s="323" t="s">
        <v>1308</v>
      </c>
      <c r="L165" s="398"/>
      <c r="M165" s="399"/>
      <c r="N165" s="330"/>
      <c r="O165" s="331"/>
      <c r="P165" s="638">
        <f t="shared" si="38"/>
      </c>
      <c r="Q165" s="237"/>
      <c r="R165" s="346"/>
      <c r="T165" s="346"/>
    </row>
    <row r="166" spans="1:20" ht="16.5" thickBot="1">
      <c r="A166" s="342">
        <v>155</v>
      </c>
      <c r="I166" s="321"/>
      <c r="J166" s="322" t="s">
        <v>1309</v>
      </c>
      <c r="K166" s="323" t="s">
        <v>1310</v>
      </c>
      <c r="L166" s="398"/>
      <c r="M166" s="399"/>
      <c r="N166" s="330"/>
      <c r="O166" s="331"/>
      <c r="P166" s="638">
        <f t="shared" si="38"/>
      </c>
      <c r="Q166" s="237"/>
      <c r="R166" s="346"/>
      <c r="T166" s="346"/>
    </row>
    <row r="167" spans="1:20" ht="16.5" thickBot="1">
      <c r="A167" s="342">
        <v>156</v>
      </c>
      <c r="I167" s="321"/>
      <c r="J167" s="322" t="s">
        <v>1311</v>
      </c>
      <c r="K167" s="323" t="s">
        <v>1312</v>
      </c>
      <c r="L167" s="398"/>
      <c r="M167" s="399"/>
      <c r="N167" s="330"/>
      <c r="O167" s="331"/>
      <c r="P167" s="638">
        <f t="shared" si="38"/>
      </c>
      <c r="Q167" s="237"/>
      <c r="R167" s="346"/>
      <c r="T167" s="346"/>
    </row>
    <row r="168" spans="1:20" ht="32.25" thickBot="1">
      <c r="A168" s="342">
        <v>157</v>
      </c>
      <c r="I168" s="321"/>
      <c r="J168" s="322" t="s">
        <v>1313</v>
      </c>
      <c r="K168" s="323" t="s">
        <v>484</v>
      </c>
      <c r="L168" s="398"/>
      <c r="M168" s="399"/>
      <c r="N168" s="330"/>
      <c r="O168" s="331"/>
      <c r="P168" s="638">
        <f t="shared" si="38"/>
      </c>
      <c r="Q168" s="237"/>
      <c r="R168" s="346"/>
      <c r="T168" s="346"/>
    </row>
    <row r="169" spans="1:20" ht="32.25" thickBot="1">
      <c r="A169" s="342">
        <v>158</v>
      </c>
      <c r="I169" s="321"/>
      <c r="J169" s="322" t="s">
        <v>485</v>
      </c>
      <c r="K169" s="323" t="s">
        <v>11</v>
      </c>
      <c r="L169" s="398"/>
      <c r="M169" s="399"/>
      <c r="N169" s="330"/>
      <c r="O169" s="331"/>
      <c r="P169" s="638">
        <f t="shared" si="38"/>
      </c>
      <c r="Q169" s="237"/>
      <c r="R169" s="346"/>
      <c r="T169" s="346"/>
    </row>
    <row r="170" spans="1:20" ht="19.5" customHeight="1" thickBot="1">
      <c r="A170" s="342">
        <v>159</v>
      </c>
      <c r="I170" s="321"/>
      <c r="J170" s="322" t="s">
        <v>486</v>
      </c>
      <c r="K170" s="323" t="s">
        <v>9</v>
      </c>
      <c r="L170" s="398"/>
      <c r="M170" s="399"/>
      <c r="N170" s="330"/>
      <c r="O170" s="331"/>
      <c r="P170" s="638">
        <f t="shared" si="38"/>
      </c>
      <c r="Q170" s="237"/>
      <c r="R170" s="346"/>
      <c r="T170" s="346"/>
    </row>
    <row r="171" spans="1:20" ht="32.25" thickBot="1">
      <c r="A171" s="342">
        <v>160</v>
      </c>
      <c r="I171" s="321"/>
      <c r="J171" s="322" t="s">
        <v>487</v>
      </c>
      <c r="K171" s="323" t="s">
        <v>10</v>
      </c>
      <c r="L171" s="398"/>
      <c r="M171" s="399"/>
      <c r="N171" s="330"/>
      <c r="O171" s="331"/>
      <c r="P171" s="638">
        <f t="shared" si="38"/>
      </c>
      <c r="Q171" s="237"/>
      <c r="R171" s="346"/>
      <c r="T171" s="346"/>
    </row>
    <row r="172" spans="1:20" ht="32.25" thickBot="1">
      <c r="A172" s="342">
        <v>161</v>
      </c>
      <c r="I172" s="321"/>
      <c r="J172" s="322" t="s">
        <v>488</v>
      </c>
      <c r="K172" s="323" t="s">
        <v>489</v>
      </c>
      <c r="L172" s="398"/>
      <c r="M172" s="399"/>
      <c r="N172" s="330"/>
      <c r="O172" s="331"/>
      <c r="P172" s="638">
        <f t="shared" si="38"/>
      </c>
      <c r="Q172" s="237"/>
      <c r="R172" s="346"/>
      <c r="T172" s="346"/>
    </row>
    <row r="173" spans="1:20" ht="16.5" thickBot="1">
      <c r="A173" s="342">
        <v>162</v>
      </c>
      <c r="I173" s="321"/>
      <c r="J173" s="322" t="s">
        <v>490</v>
      </c>
      <c r="K173" s="323" t="s">
        <v>491</v>
      </c>
      <c r="L173" s="398"/>
      <c r="M173" s="399"/>
      <c r="N173" s="330"/>
      <c r="O173" s="331"/>
      <c r="P173" s="638">
        <f t="shared" si="38"/>
      </c>
      <c r="Q173" s="237"/>
      <c r="R173" s="346"/>
      <c r="T173" s="346"/>
    </row>
    <row r="174" spans="1:20" ht="16.5" thickBot="1">
      <c r="A174" s="342">
        <v>163</v>
      </c>
      <c r="I174" s="321"/>
      <c r="J174" s="322" t="s">
        <v>492</v>
      </c>
      <c r="K174" s="323" t="s">
        <v>493</v>
      </c>
      <c r="L174" s="398"/>
      <c r="M174" s="399"/>
      <c r="N174" s="330"/>
      <c r="O174" s="331"/>
      <c r="P174" s="638">
        <f t="shared" si="38"/>
      </c>
      <c r="Q174" s="237"/>
      <c r="R174" s="346"/>
      <c r="T174" s="346"/>
    </row>
    <row r="175" spans="1:20" ht="16.5" thickBot="1">
      <c r="A175" s="342">
        <v>164</v>
      </c>
      <c r="I175" s="325"/>
      <c r="J175" s="322" t="s">
        <v>494</v>
      </c>
      <c r="K175" s="326" t="s">
        <v>495</v>
      </c>
      <c r="L175" s="398"/>
      <c r="M175" s="399"/>
      <c r="N175" s="330"/>
      <c r="O175" s="331"/>
      <c r="P175" s="638">
        <f t="shared" si="38"/>
      </c>
      <c r="Q175" s="237"/>
      <c r="R175" s="346"/>
      <c r="T175" s="346"/>
    </row>
    <row r="176" spans="1:20" ht="16.5" thickBot="1">
      <c r="A176" s="342">
        <v>165</v>
      </c>
      <c r="I176" s="325"/>
      <c r="J176" s="322" t="s">
        <v>496</v>
      </c>
      <c r="K176" s="326" t="s">
        <v>497</v>
      </c>
      <c r="L176" s="398"/>
      <c r="M176" s="399"/>
      <c r="N176" s="330"/>
      <c r="O176" s="331"/>
      <c r="P176" s="638">
        <f t="shared" si="38"/>
      </c>
      <c r="Q176" s="237"/>
      <c r="R176" s="346"/>
      <c r="T176" s="346"/>
    </row>
    <row r="177" spans="1:20" ht="16.5" thickBot="1">
      <c r="A177" s="342">
        <v>166</v>
      </c>
      <c r="I177" s="325"/>
      <c r="J177" s="322" t="s">
        <v>498</v>
      </c>
      <c r="K177" s="326" t="s">
        <v>499</v>
      </c>
      <c r="L177" s="398"/>
      <c r="M177" s="399"/>
      <c r="N177" s="330"/>
      <c r="O177" s="331"/>
      <c r="P177" s="638">
        <f t="shared" si="38"/>
      </c>
      <c r="Q177" s="237"/>
      <c r="R177" s="346"/>
      <c r="T177" s="346"/>
    </row>
    <row r="178" spans="1:20" ht="57.75" customHeight="1">
      <c r="A178" s="342">
        <v>167</v>
      </c>
      <c r="I178" s="327" t="s">
        <v>1154</v>
      </c>
      <c r="J178" s="328"/>
      <c r="K178" s="329"/>
      <c r="L178" s="330"/>
      <c r="M178" s="330"/>
      <c r="N178" s="330"/>
      <c r="O178" s="331"/>
      <c r="P178" s="236">
        <f>P142</f>
      </c>
      <c r="Q178" s="237"/>
      <c r="R178" s="346"/>
      <c r="T178" s="346"/>
    </row>
    <row r="179" spans="1:29" ht="31.5" customHeight="1">
      <c r="A179" s="342">
        <v>168</v>
      </c>
      <c r="I179" s="879" t="s">
        <v>500</v>
      </c>
      <c r="J179" s="879"/>
      <c r="K179" s="879"/>
      <c r="L179" s="330"/>
      <c r="M179" s="330"/>
      <c r="N179" s="330"/>
      <c r="O179" s="331"/>
      <c r="P179" s="236">
        <f>P142</f>
      </c>
      <c r="Q179" s="237"/>
      <c r="R179" s="330"/>
      <c r="S179" s="330"/>
      <c r="T179" s="331"/>
      <c r="U179" s="331"/>
      <c r="W179" s="330"/>
      <c r="X179" s="330"/>
      <c r="Y179" s="331"/>
      <c r="Z179" s="331"/>
      <c r="AA179" s="330"/>
      <c r="AB179" s="331"/>
      <c r="AC179" s="331"/>
    </row>
    <row r="180" spans="1:30" ht="18.75" customHeight="1">
      <c r="A180" s="342">
        <v>169</v>
      </c>
      <c r="I180" s="335"/>
      <c r="J180" s="335"/>
      <c r="K180" s="336"/>
      <c r="L180" s="335"/>
      <c r="M180" s="335"/>
      <c r="N180" s="335"/>
      <c r="O180" s="337"/>
      <c r="P180" s="236">
        <f>P142</f>
      </c>
      <c r="Q180" s="237"/>
      <c r="R180" s="335"/>
      <c r="S180" s="335"/>
      <c r="T180" s="337"/>
      <c r="U180" s="337"/>
      <c r="V180" s="337"/>
      <c r="W180" s="335"/>
      <c r="X180" s="335"/>
      <c r="Y180" s="337"/>
      <c r="Z180" s="337"/>
      <c r="AA180" s="335"/>
      <c r="AB180" s="337"/>
      <c r="AC180" s="337"/>
      <c r="AD180" s="337"/>
    </row>
    <row r="181" spans="9:16" ht="51" customHeight="1">
      <c r="I181" s="346"/>
      <c r="J181" s="346"/>
      <c r="K181" s="346"/>
      <c r="L181" s="346"/>
      <c r="M181" s="346"/>
      <c r="N181" s="346"/>
      <c r="O181" s="637"/>
      <c r="P181" s="400">
        <f>(IF(L142&lt;&gt;0,$G$2,IF(O142&lt;&gt;0,$G$2,"")))</f>
      </c>
    </row>
    <row r="182" spans="9:16" ht="18.75">
      <c r="I182" s="346"/>
      <c r="J182" s="346"/>
      <c r="K182" s="424"/>
      <c r="L182" s="346"/>
      <c r="M182" s="346"/>
      <c r="N182" s="346"/>
      <c r="O182" s="637"/>
      <c r="P182" s="400">
        <f>(IF(L143&lt;&gt;0,$G$2,IF(O143&lt;&gt;0,$G$2,"")))</f>
      </c>
    </row>
    <row r="183" spans="9:16" ht="18.75">
      <c r="I183" s="346"/>
      <c r="J183" s="346"/>
      <c r="K183" s="346"/>
      <c r="L183" s="346"/>
      <c r="M183" s="346"/>
      <c r="N183" s="346"/>
      <c r="O183" s="637"/>
      <c r="P183" s="400">
        <f>(IF(L142&lt;&gt;0,$G$2,IF(O142&lt;&gt;0,$G$2,"")))</f>
      </c>
    </row>
    <row r="184" spans="9:16" ht="18.75">
      <c r="I184" s="346"/>
      <c r="J184" s="346"/>
      <c r="K184" s="346"/>
      <c r="L184" s="346"/>
      <c r="M184" s="346"/>
      <c r="N184" s="346"/>
      <c r="O184" s="637"/>
      <c r="P184" s="400">
        <f>(IF(L142&lt;&gt;0,$G$2,IF(O142&lt;&gt;0,$G$2,"")))</f>
      </c>
    </row>
    <row r="185" spans="9:16" ht="18.75" customHeight="1">
      <c r="I185" s="346"/>
      <c r="J185" s="346"/>
      <c r="K185" s="346"/>
      <c r="L185" s="346"/>
      <c r="M185" s="346"/>
      <c r="N185" s="346"/>
      <c r="O185" s="637"/>
      <c r="P185" s="400">
        <f>(IF(L142&lt;&gt;0,$G$2,IF(O142&lt;&gt;0,$G$2,"")))</f>
      </c>
    </row>
    <row r="186" spans="9:16" ht="18.75" customHeight="1">
      <c r="I186" s="346"/>
      <c r="J186" s="346"/>
      <c r="K186" s="346"/>
      <c r="L186" s="346"/>
      <c r="M186" s="346"/>
      <c r="N186" s="346"/>
      <c r="O186" s="637"/>
      <c r="P186" s="400">
        <f>(IF(L142&lt;&gt;0,$G$2,IF(O142&lt;&gt;0,$G$2,"")))</f>
      </c>
    </row>
    <row r="187" spans="9:16" ht="18.75">
      <c r="I187" s="346"/>
      <c r="J187" s="346"/>
      <c r="K187" s="346"/>
      <c r="L187" s="346"/>
      <c r="M187" s="346"/>
      <c r="N187" s="346"/>
      <c r="O187" s="637"/>
      <c r="P187" s="400">
        <f>(IF(L142&lt;&gt;0,$G$2,IF(O142&lt;&gt;0,$G$2,"")))</f>
      </c>
    </row>
    <row r="188" spans="9:15" ht="12.75">
      <c r="I188" s="346"/>
      <c r="J188" s="346"/>
      <c r="K188" s="346"/>
      <c r="L188" s="346"/>
      <c r="M188" s="346"/>
      <c r="N188" s="346"/>
      <c r="O188" s="637"/>
    </row>
    <row r="189" spans="9:15" ht="12.75">
      <c r="I189" s="346"/>
      <c r="J189" s="346"/>
      <c r="K189" s="346"/>
      <c r="L189" s="346"/>
      <c r="M189" s="346"/>
      <c r="N189" s="346"/>
      <c r="O189" s="637"/>
    </row>
    <row r="190" spans="9:15" ht="12.75">
      <c r="I190" s="346"/>
      <c r="J190" s="346"/>
      <c r="K190" s="346"/>
      <c r="L190" s="346"/>
      <c r="M190" s="346"/>
      <c r="N190" s="346"/>
      <c r="O190" s="637"/>
    </row>
    <row r="191" spans="9:15" ht="12.75">
      <c r="I191" s="346"/>
      <c r="J191" s="346"/>
      <c r="K191" s="346"/>
      <c r="L191" s="346"/>
      <c r="M191" s="346"/>
      <c r="N191" s="346"/>
      <c r="O191" s="637"/>
    </row>
    <row r="192" spans="9:15" ht="12.75">
      <c r="I192" s="346"/>
      <c r="J192" s="346"/>
      <c r="K192" s="346"/>
      <c r="L192" s="346"/>
      <c r="M192" s="346"/>
      <c r="N192" s="346"/>
      <c r="O192" s="637"/>
    </row>
    <row r="193" spans="9:15" ht="12.75">
      <c r="I193" s="346"/>
      <c r="J193" s="346"/>
      <c r="K193" s="346"/>
      <c r="L193" s="346"/>
      <c r="M193" s="346"/>
      <c r="N193" s="346"/>
      <c r="O193" s="637"/>
    </row>
    <row r="194" spans="9:15" ht="12.75">
      <c r="I194" s="346"/>
      <c r="J194" s="346"/>
      <c r="K194" s="346"/>
      <c r="L194" s="346"/>
      <c r="M194" s="346"/>
      <c r="N194" s="346"/>
      <c r="O194" s="637"/>
    </row>
    <row r="195" spans="9:15" ht="12.75">
      <c r="I195" s="346"/>
      <c r="J195" s="346"/>
      <c r="K195" s="346"/>
      <c r="L195" s="346"/>
      <c r="M195" s="346"/>
      <c r="N195" s="346"/>
      <c r="O195" s="637"/>
    </row>
    <row r="196" spans="9:15" ht="12.75">
      <c r="I196" s="346"/>
      <c r="J196" s="346"/>
      <c r="K196" s="346"/>
      <c r="L196" s="346"/>
      <c r="M196" s="346"/>
      <c r="N196" s="346"/>
      <c r="O196" s="637"/>
    </row>
    <row r="197" spans="9:15" ht="12.75">
      <c r="I197" s="346"/>
      <c r="J197" s="346"/>
      <c r="K197" s="346"/>
      <c r="L197" s="346"/>
      <c r="M197" s="346"/>
      <c r="N197" s="346"/>
      <c r="O197" s="637"/>
    </row>
    <row r="198" spans="9:15" ht="12.75">
      <c r="I198" s="346"/>
      <c r="J198" s="346"/>
      <c r="K198" s="346"/>
      <c r="L198" s="346"/>
      <c r="M198" s="346"/>
      <c r="N198" s="346"/>
      <c r="O198" s="637"/>
    </row>
    <row r="199" spans="9:15" ht="12.75">
      <c r="I199" s="346"/>
      <c r="J199" s="346"/>
      <c r="K199" s="346"/>
      <c r="L199" s="346"/>
      <c r="M199" s="346"/>
      <c r="N199" s="346"/>
      <c r="O199" s="637"/>
    </row>
    <row r="200" spans="9:15" ht="12.75">
      <c r="I200" s="346"/>
      <c r="J200" s="346"/>
      <c r="K200" s="346"/>
      <c r="L200" s="346"/>
      <c r="M200" s="346"/>
      <c r="N200" s="346"/>
      <c r="O200" s="637"/>
    </row>
    <row r="201" spans="9:15" ht="12.75">
      <c r="I201" s="346"/>
      <c r="J201" s="346"/>
      <c r="K201" s="346"/>
      <c r="L201" s="346"/>
      <c r="M201" s="346"/>
      <c r="N201" s="346"/>
      <c r="O201" s="637"/>
    </row>
    <row r="202" spans="9:15" ht="12.75">
      <c r="I202" s="346"/>
      <c r="J202" s="346"/>
      <c r="K202" s="346"/>
      <c r="L202" s="346"/>
      <c r="M202" s="346"/>
      <c r="N202" s="346"/>
      <c r="O202" s="637"/>
    </row>
    <row r="203" spans="9:15" ht="12.75">
      <c r="I203" s="346"/>
      <c r="J203" s="346"/>
      <c r="K203" s="346"/>
      <c r="L203" s="346"/>
      <c r="M203" s="346"/>
      <c r="N203" s="346"/>
      <c r="O203" s="637"/>
    </row>
    <row r="204" spans="9:15" ht="12.75">
      <c r="I204" s="346"/>
      <c r="J204" s="346"/>
      <c r="K204" s="346"/>
      <c r="L204" s="346"/>
      <c r="M204" s="346"/>
      <c r="N204" s="346"/>
      <c r="O204" s="637"/>
    </row>
    <row r="205" spans="9:15" ht="12.75">
      <c r="I205" s="346"/>
      <c r="J205" s="346"/>
      <c r="K205" s="346"/>
      <c r="L205" s="346"/>
      <c r="M205" s="346"/>
      <c r="N205" s="346"/>
      <c r="O205" s="637"/>
    </row>
    <row r="206" spans="9:15" ht="12.75">
      <c r="I206" s="346"/>
      <c r="J206" s="346"/>
      <c r="K206" s="346"/>
      <c r="L206" s="346"/>
      <c r="M206" s="346"/>
      <c r="N206" s="346"/>
      <c r="O206" s="637"/>
    </row>
    <row r="207" spans="9:15" ht="12.75">
      <c r="I207" s="346"/>
      <c r="J207" s="346"/>
      <c r="K207" s="346"/>
      <c r="L207" s="346"/>
      <c r="M207" s="346"/>
      <c r="N207" s="346"/>
      <c r="O207" s="637"/>
    </row>
    <row r="208" spans="9:15" ht="12.75">
      <c r="I208" s="346"/>
      <c r="J208" s="346"/>
      <c r="K208" s="346"/>
      <c r="L208" s="346"/>
      <c r="M208" s="346"/>
      <c r="N208" s="346"/>
      <c r="O208" s="637"/>
    </row>
    <row r="209" spans="9:15" ht="12.75">
      <c r="I209" s="346"/>
      <c r="J209" s="346"/>
      <c r="K209" s="346"/>
      <c r="L209" s="346"/>
      <c r="M209" s="346"/>
      <c r="N209" s="346"/>
      <c r="O209" s="637"/>
    </row>
    <row r="210" spans="9:15" ht="12.75">
      <c r="I210" s="346"/>
      <c r="J210" s="346"/>
      <c r="K210" s="346"/>
      <c r="L210" s="346"/>
      <c r="M210" s="346"/>
      <c r="N210" s="346"/>
      <c r="O210" s="637"/>
    </row>
    <row r="211" spans="9:15" ht="12.75">
      <c r="I211" s="346"/>
      <c r="J211" s="346"/>
      <c r="K211" s="346"/>
      <c r="L211" s="346"/>
      <c r="M211" s="346"/>
      <c r="N211" s="346"/>
      <c r="O211" s="637"/>
    </row>
    <row r="212" spans="9:15" ht="12.75">
      <c r="I212" s="346"/>
      <c r="J212" s="346"/>
      <c r="K212" s="346"/>
      <c r="L212" s="346"/>
      <c r="M212" s="346"/>
      <c r="N212" s="346"/>
      <c r="O212" s="637"/>
    </row>
    <row r="213" spans="9:15" ht="12.75">
      <c r="I213" s="346"/>
      <c r="J213" s="346"/>
      <c r="K213" s="346"/>
      <c r="L213" s="346"/>
      <c r="M213" s="346"/>
      <c r="N213" s="346"/>
      <c r="O213" s="637"/>
    </row>
    <row r="214" spans="9:15" ht="12.75">
      <c r="I214" s="346"/>
      <c r="J214" s="346"/>
      <c r="K214" s="346"/>
      <c r="L214" s="346"/>
      <c r="M214" s="346"/>
      <c r="N214" s="346"/>
      <c r="O214" s="637"/>
    </row>
    <row r="215" spans="9:15" ht="12.75">
      <c r="I215" s="346"/>
      <c r="J215" s="346"/>
      <c r="K215" s="346"/>
      <c r="L215" s="346"/>
      <c r="M215" s="346"/>
      <c r="N215" s="346"/>
      <c r="O215" s="637"/>
    </row>
    <row r="216" spans="9:15" ht="12.75">
      <c r="I216" s="346"/>
      <c r="J216" s="346"/>
      <c r="K216" s="346"/>
      <c r="L216" s="346"/>
      <c r="M216" s="346"/>
      <c r="N216" s="346"/>
      <c r="O216" s="637"/>
    </row>
    <row r="217" spans="9:15" ht="12.75">
      <c r="I217" s="346"/>
      <c r="J217" s="346"/>
      <c r="K217" s="346"/>
      <c r="L217" s="346"/>
      <c r="M217" s="346"/>
      <c r="N217" s="346"/>
      <c r="O217" s="637"/>
    </row>
    <row r="218" spans="9:15" ht="12.75">
      <c r="I218" s="346"/>
      <c r="J218" s="346"/>
      <c r="K218" s="346"/>
      <c r="L218" s="346"/>
      <c r="M218" s="346"/>
      <c r="N218" s="346"/>
      <c r="O218" s="637"/>
    </row>
    <row r="219" spans="9:15" ht="12.75">
      <c r="I219" s="346"/>
      <c r="J219" s="346"/>
      <c r="K219" s="346"/>
      <c r="L219" s="346"/>
      <c r="M219" s="346"/>
      <c r="N219" s="346"/>
      <c r="O219" s="637"/>
    </row>
    <row r="220" spans="9:15" ht="12.75">
      <c r="I220" s="346"/>
      <c r="J220" s="346"/>
      <c r="K220" s="346"/>
      <c r="L220" s="346"/>
      <c r="M220" s="346"/>
      <c r="N220" s="346"/>
      <c r="O220" s="637"/>
    </row>
    <row r="221" spans="9:15" ht="12.75">
      <c r="I221" s="346"/>
      <c r="J221" s="346"/>
      <c r="K221" s="346"/>
      <c r="L221" s="346"/>
      <c r="M221" s="346"/>
      <c r="N221" s="346"/>
      <c r="O221" s="637"/>
    </row>
    <row r="222" spans="9:15" ht="12.75">
      <c r="I222" s="346"/>
      <c r="J222" s="346"/>
      <c r="K222" s="346"/>
      <c r="L222" s="346"/>
      <c r="M222" s="346"/>
      <c r="N222" s="346"/>
      <c r="O222" s="637"/>
    </row>
    <row r="223" spans="9:15" ht="12.75">
      <c r="I223" s="346"/>
      <c r="J223" s="346"/>
      <c r="K223" s="346"/>
      <c r="L223" s="346"/>
      <c r="M223" s="346"/>
      <c r="N223" s="346"/>
      <c r="O223" s="637"/>
    </row>
    <row r="224" spans="9:15" ht="12.75">
      <c r="I224" s="346"/>
      <c r="J224" s="346"/>
      <c r="K224" s="346"/>
      <c r="L224" s="346"/>
      <c r="M224" s="346"/>
      <c r="N224" s="346"/>
      <c r="O224" s="637"/>
    </row>
    <row r="225" spans="9:15" ht="12.75">
      <c r="I225" s="346"/>
      <c r="J225" s="346"/>
      <c r="K225" s="346"/>
      <c r="L225" s="346"/>
      <c r="M225" s="346"/>
      <c r="N225" s="346"/>
      <c r="O225" s="637"/>
    </row>
    <row r="226" spans="9:15" ht="12.75">
      <c r="I226" s="346"/>
      <c r="J226" s="346"/>
      <c r="K226" s="346"/>
      <c r="L226" s="346"/>
      <c r="M226" s="346"/>
      <c r="N226" s="346"/>
      <c r="O226" s="637"/>
    </row>
    <row r="227" spans="9:15" ht="12.75">
      <c r="I227" s="346"/>
      <c r="J227" s="346"/>
      <c r="K227" s="346"/>
      <c r="L227" s="346"/>
      <c r="M227" s="346"/>
      <c r="N227" s="346"/>
      <c r="O227" s="637"/>
    </row>
    <row r="228" spans="9:15" ht="12.75">
      <c r="I228" s="346"/>
      <c r="J228" s="346"/>
      <c r="K228" s="346"/>
      <c r="L228" s="346"/>
      <c r="M228" s="346"/>
      <c r="N228" s="346"/>
      <c r="O228" s="637"/>
    </row>
    <row r="229" spans="9:15" ht="12.75">
      <c r="I229" s="346"/>
      <c r="J229" s="346"/>
      <c r="K229" s="346"/>
      <c r="L229" s="346"/>
      <c r="M229" s="346"/>
      <c r="N229" s="346"/>
      <c r="O229" s="637"/>
    </row>
    <row r="230" spans="9:15" ht="12.75">
      <c r="I230" s="346"/>
      <c r="J230" s="346"/>
      <c r="K230" s="346"/>
      <c r="L230" s="346"/>
      <c r="M230" s="346"/>
      <c r="N230" s="346"/>
      <c r="O230" s="637"/>
    </row>
    <row r="231" spans="9:15" ht="12.75">
      <c r="I231" s="346"/>
      <c r="J231" s="346"/>
      <c r="K231" s="346"/>
      <c r="L231" s="346"/>
      <c r="M231" s="346"/>
      <c r="N231" s="346"/>
      <c r="O231" s="637"/>
    </row>
    <row r="232" spans="9:15" ht="12.75">
      <c r="I232" s="346"/>
      <c r="J232" s="346"/>
      <c r="K232" s="346"/>
      <c r="L232" s="346"/>
      <c r="M232" s="346"/>
      <c r="N232" s="346"/>
      <c r="O232" s="637"/>
    </row>
    <row r="233" spans="9:15" ht="12.75">
      <c r="I233" s="346"/>
      <c r="J233" s="346"/>
      <c r="K233" s="346"/>
      <c r="L233" s="346"/>
      <c r="M233" s="346"/>
      <c r="N233" s="346"/>
      <c r="O233" s="637"/>
    </row>
    <row r="234" spans="9:15" ht="12.75">
      <c r="I234" s="346"/>
      <c r="J234" s="346"/>
      <c r="K234" s="346"/>
      <c r="L234" s="346"/>
      <c r="M234" s="346"/>
      <c r="N234" s="346"/>
      <c r="O234" s="637"/>
    </row>
    <row r="235" spans="9:15" ht="12.75">
      <c r="I235" s="346"/>
      <c r="J235" s="346"/>
      <c r="K235" s="346"/>
      <c r="L235" s="346"/>
      <c r="M235" s="346"/>
      <c r="N235" s="346"/>
      <c r="O235" s="637"/>
    </row>
    <row r="236" spans="9:15" ht="12.75">
      <c r="I236" s="346"/>
      <c r="J236" s="346"/>
      <c r="K236" s="346"/>
      <c r="L236" s="346"/>
      <c r="M236" s="346"/>
      <c r="N236" s="346"/>
      <c r="O236" s="637"/>
    </row>
    <row r="237" spans="9:15" ht="12.75">
      <c r="I237" s="346"/>
      <c r="J237" s="346"/>
      <c r="K237" s="346"/>
      <c r="L237" s="346"/>
      <c r="M237" s="346"/>
      <c r="N237" s="346"/>
      <c r="O237" s="637"/>
    </row>
    <row r="238" spans="9:15" ht="12.75">
      <c r="I238" s="346"/>
      <c r="J238" s="346"/>
      <c r="K238" s="346"/>
      <c r="L238" s="346"/>
      <c r="M238" s="346"/>
      <c r="N238" s="346"/>
      <c r="O238" s="637"/>
    </row>
    <row r="239" spans="9:15" ht="12.75">
      <c r="I239" s="346"/>
      <c r="J239" s="346"/>
      <c r="K239" s="346"/>
      <c r="L239" s="346"/>
      <c r="M239" s="346"/>
      <c r="N239" s="346"/>
      <c r="O239" s="637"/>
    </row>
    <row r="240" spans="9:15" ht="12.75">
      <c r="I240" s="346"/>
      <c r="J240" s="346"/>
      <c r="K240" s="346"/>
      <c r="L240" s="346"/>
      <c r="M240" s="346"/>
      <c r="N240" s="346"/>
      <c r="O240" s="637"/>
    </row>
    <row r="241" spans="9:15" ht="12.75">
      <c r="I241" s="346"/>
      <c r="J241" s="346"/>
      <c r="K241" s="346"/>
      <c r="L241" s="346"/>
      <c r="M241" s="346"/>
      <c r="N241" s="346"/>
      <c r="O241" s="637"/>
    </row>
    <row r="242" spans="9:15" ht="12.75">
      <c r="I242" s="346"/>
      <c r="J242" s="346"/>
      <c r="K242" s="346"/>
      <c r="L242" s="346"/>
      <c r="M242" s="346"/>
      <c r="N242" s="346"/>
      <c r="O242" s="637"/>
    </row>
    <row r="243" spans="9:15" ht="12.75">
      <c r="I243" s="346"/>
      <c r="J243" s="346"/>
      <c r="K243" s="346"/>
      <c r="L243" s="346"/>
      <c r="M243" s="346"/>
      <c r="N243" s="346"/>
      <c r="O243" s="637"/>
    </row>
    <row r="244" spans="9:15" ht="12.75">
      <c r="I244" s="346"/>
      <c r="J244" s="346"/>
      <c r="K244" s="346"/>
      <c r="L244" s="346"/>
      <c r="M244" s="346"/>
      <c r="N244" s="346"/>
      <c r="O244" s="637"/>
    </row>
    <row r="245" spans="9:15" ht="12.75">
      <c r="I245" s="346"/>
      <c r="J245" s="346"/>
      <c r="K245" s="346"/>
      <c r="L245" s="346"/>
      <c r="M245" s="346"/>
      <c r="N245" s="346"/>
      <c r="O245" s="637"/>
    </row>
    <row r="246" spans="9:15" ht="12.75">
      <c r="I246" s="346"/>
      <c r="J246" s="346"/>
      <c r="K246" s="346"/>
      <c r="L246" s="346"/>
      <c r="M246" s="346"/>
      <c r="N246" s="346"/>
      <c r="O246" s="637"/>
    </row>
    <row r="247" spans="9:15" ht="12.75">
      <c r="I247" s="346"/>
      <c r="J247" s="346"/>
      <c r="K247" s="346"/>
      <c r="L247" s="346"/>
      <c r="M247" s="346"/>
      <c r="N247" s="346"/>
      <c r="O247" s="637"/>
    </row>
    <row r="248" spans="9:15" ht="12.75">
      <c r="I248" s="346"/>
      <c r="J248" s="346"/>
      <c r="K248" s="346"/>
      <c r="L248" s="346"/>
      <c r="M248" s="346"/>
      <c r="N248" s="346"/>
      <c r="O248" s="637"/>
    </row>
    <row r="249" spans="9:15" ht="12.75">
      <c r="I249" s="346"/>
      <c r="J249" s="346"/>
      <c r="K249" s="346"/>
      <c r="L249" s="346"/>
      <c r="M249" s="346"/>
      <c r="N249" s="346"/>
      <c r="O249" s="637"/>
    </row>
    <row r="250" spans="9:15" ht="12.75">
      <c r="I250" s="346"/>
      <c r="J250" s="346"/>
      <c r="K250" s="346"/>
      <c r="L250" s="346"/>
      <c r="M250" s="346"/>
      <c r="N250" s="346"/>
      <c r="O250" s="637"/>
    </row>
    <row r="251" spans="9:15" ht="12.75">
      <c r="I251" s="346"/>
      <c r="J251" s="346"/>
      <c r="K251" s="346"/>
      <c r="L251" s="346"/>
      <c r="M251" s="346"/>
      <c r="N251" s="346"/>
      <c r="O251" s="637"/>
    </row>
    <row r="252" spans="9:15" ht="12.75">
      <c r="I252" s="346"/>
      <c r="J252" s="346"/>
      <c r="K252" s="346"/>
      <c r="L252" s="346"/>
      <c r="M252" s="346"/>
      <c r="N252" s="346"/>
      <c r="O252" s="637"/>
    </row>
    <row r="253" spans="9:15" ht="12.75">
      <c r="I253" s="346"/>
      <c r="J253" s="346"/>
      <c r="K253" s="346"/>
      <c r="L253" s="346"/>
      <c r="M253" s="346"/>
      <c r="N253" s="346"/>
      <c r="O253" s="637"/>
    </row>
    <row r="254" spans="9:15" ht="12.75">
      <c r="I254" s="346"/>
      <c r="J254" s="346"/>
      <c r="K254" s="346"/>
      <c r="L254" s="346"/>
      <c r="M254" s="346"/>
      <c r="N254" s="346"/>
      <c r="O254" s="637"/>
    </row>
    <row r="255" spans="9:15" ht="12.75">
      <c r="I255" s="346"/>
      <c r="J255" s="346"/>
      <c r="K255" s="346"/>
      <c r="L255" s="346"/>
      <c r="M255" s="346"/>
      <c r="N255" s="346"/>
      <c r="O255" s="637"/>
    </row>
    <row r="256" spans="9:15" ht="12.75">
      <c r="I256" s="346"/>
      <c r="J256" s="346"/>
      <c r="K256" s="346"/>
      <c r="L256" s="346"/>
      <c r="M256" s="346"/>
      <c r="N256" s="346"/>
      <c r="O256" s="637"/>
    </row>
    <row r="257" spans="9:15" ht="12.75">
      <c r="I257" s="346"/>
      <c r="J257" s="346"/>
      <c r="K257" s="346"/>
      <c r="L257" s="346"/>
      <c r="M257" s="346"/>
      <c r="N257" s="346"/>
      <c r="O257" s="637"/>
    </row>
    <row r="258" spans="9:15" ht="12.75">
      <c r="I258" s="346"/>
      <c r="J258" s="346"/>
      <c r="K258" s="346"/>
      <c r="L258" s="346"/>
      <c r="M258" s="346"/>
      <c r="N258" s="346"/>
      <c r="O258" s="637"/>
    </row>
    <row r="259" spans="9:15" ht="12.75">
      <c r="I259" s="346"/>
      <c r="J259" s="346"/>
      <c r="K259" s="346"/>
      <c r="L259" s="346"/>
      <c r="M259" s="346"/>
      <c r="N259" s="346"/>
      <c r="O259" s="637"/>
    </row>
    <row r="260" spans="9:15" ht="12.75">
      <c r="I260" s="346"/>
      <c r="J260" s="346"/>
      <c r="K260" s="346"/>
      <c r="L260" s="346"/>
      <c r="M260" s="346"/>
      <c r="N260" s="346"/>
      <c r="O260" s="637"/>
    </row>
    <row r="261" spans="9:15" ht="12.75">
      <c r="I261" s="346"/>
      <c r="J261" s="346"/>
      <c r="K261" s="346"/>
      <c r="L261" s="346"/>
      <c r="M261" s="346"/>
      <c r="N261" s="346"/>
      <c r="O261" s="637"/>
    </row>
    <row r="262" spans="9:15" ht="12.75">
      <c r="I262" s="346"/>
      <c r="J262" s="346"/>
      <c r="K262" s="346"/>
      <c r="L262" s="346"/>
      <c r="M262" s="346"/>
      <c r="N262" s="346"/>
      <c r="O262" s="637"/>
    </row>
    <row r="263" spans="9:15" ht="12.75">
      <c r="I263" s="346"/>
      <c r="J263" s="346"/>
      <c r="K263" s="346"/>
      <c r="L263" s="346"/>
      <c r="M263" s="346"/>
      <c r="N263" s="346"/>
      <c r="O263" s="637"/>
    </row>
    <row r="264" spans="9:15" ht="12.75">
      <c r="I264" s="346"/>
      <c r="J264" s="346"/>
      <c r="K264" s="346"/>
      <c r="L264" s="346"/>
      <c r="M264" s="346"/>
      <c r="N264" s="346"/>
      <c r="O264" s="637"/>
    </row>
    <row r="265" spans="9:15" ht="12.75">
      <c r="I265" s="346"/>
      <c r="J265" s="346"/>
      <c r="K265" s="346"/>
      <c r="L265" s="346"/>
      <c r="M265" s="346"/>
      <c r="N265" s="346"/>
      <c r="O265" s="637"/>
    </row>
    <row r="266" spans="9:15" ht="12.75">
      <c r="I266" s="346"/>
      <c r="J266" s="346"/>
      <c r="K266" s="346"/>
      <c r="L266" s="346"/>
      <c r="M266" s="346"/>
      <c r="N266" s="346"/>
      <c r="O266" s="637"/>
    </row>
    <row r="267" spans="9:15" ht="12.75">
      <c r="I267" s="346"/>
      <c r="J267" s="346"/>
      <c r="K267" s="346"/>
      <c r="L267" s="346"/>
      <c r="M267" s="346"/>
      <c r="N267" s="346"/>
      <c r="O267" s="637"/>
    </row>
    <row r="268" spans="9:15" ht="12.75">
      <c r="I268" s="346"/>
      <c r="J268" s="346"/>
      <c r="K268" s="346"/>
      <c r="L268" s="346"/>
      <c r="M268" s="346"/>
      <c r="N268" s="346"/>
      <c r="O268" s="637"/>
    </row>
    <row r="269" spans="9:15" ht="12.75">
      <c r="I269" s="346"/>
      <c r="J269" s="346"/>
      <c r="K269" s="346"/>
      <c r="L269" s="346"/>
      <c r="M269" s="346"/>
      <c r="N269" s="346"/>
      <c r="O269" s="637"/>
    </row>
    <row r="270" spans="9:15" ht="12.75">
      <c r="I270" s="346"/>
      <c r="J270" s="346"/>
      <c r="K270" s="346"/>
      <c r="L270" s="346"/>
      <c r="M270" s="346"/>
      <c r="N270" s="346"/>
      <c r="O270" s="637"/>
    </row>
    <row r="271" spans="9:15" ht="12.75">
      <c r="I271" s="346"/>
      <c r="J271" s="346"/>
      <c r="K271" s="346"/>
      <c r="L271" s="346"/>
      <c r="M271" s="346"/>
      <c r="N271" s="346"/>
      <c r="O271" s="637"/>
    </row>
    <row r="272" spans="9:15" ht="12.75">
      <c r="I272" s="346"/>
      <c r="J272" s="346"/>
      <c r="K272" s="346"/>
      <c r="L272" s="346"/>
      <c r="M272" s="346"/>
      <c r="N272" s="346"/>
      <c r="O272" s="637"/>
    </row>
    <row r="273" spans="9:15" ht="12.75">
      <c r="I273" s="346"/>
      <c r="J273" s="346"/>
      <c r="K273" s="346"/>
      <c r="L273" s="346"/>
      <c r="M273" s="346"/>
      <c r="N273" s="346"/>
      <c r="O273" s="637"/>
    </row>
    <row r="274" spans="9:15" ht="12.75">
      <c r="I274" s="346"/>
      <c r="J274" s="346"/>
      <c r="K274" s="346"/>
      <c r="L274" s="346"/>
      <c r="M274" s="346"/>
      <c r="N274" s="346"/>
      <c r="O274" s="637"/>
    </row>
    <row r="275" spans="9:15" ht="12.75">
      <c r="I275" s="346"/>
      <c r="J275" s="346"/>
      <c r="K275" s="346"/>
      <c r="L275" s="346"/>
      <c r="M275" s="346"/>
      <c r="N275" s="346"/>
      <c r="O275" s="637"/>
    </row>
    <row r="276" spans="9:15" ht="12.75">
      <c r="I276" s="346"/>
      <c r="J276" s="346"/>
      <c r="K276" s="346"/>
      <c r="L276" s="346"/>
      <c r="M276" s="346"/>
      <c r="N276" s="346"/>
      <c r="O276" s="637"/>
    </row>
    <row r="277" spans="9:15" ht="12.75">
      <c r="I277" s="346"/>
      <c r="J277" s="346"/>
      <c r="K277" s="346"/>
      <c r="L277" s="346"/>
      <c r="M277" s="346"/>
      <c r="N277" s="346"/>
      <c r="O277" s="637"/>
    </row>
    <row r="278" spans="9:15" ht="12.75">
      <c r="I278" s="346"/>
      <c r="J278" s="346"/>
      <c r="K278" s="346"/>
      <c r="L278" s="346"/>
      <c r="M278" s="346"/>
      <c r="N278" s="346"/>
      <c r="O278" s="637"/>
    </row>
    <row r="279" spans="9:15" ht="12.75">
      <c r="I279" s="346"/>
      <c r="J279" s="346"/>
      <c r="K279" s="346"/>
      <c r="L279" s="346"/>
      <c r="M279" s="346"/>
      <c r="N279" s="346"/>
      <c r="O279" s="637"/>
    </row>
    <row r="280" spans="9:15" ht="12.75">
      <c r="I280" s="346"/>
      <c r="J280" s="346"/>
      <c r="K280" s="346"/>
      <c r="L280" s="346"/>
      <c r="M280" s="346"/>
      <c r="N280" s="346"/>
      <c r="O280" s="637"/>
    </row>
    <row r="281" spans="9:15" ht="12.75">
      <c r="I281" s="346"/>
      <c r="J281" s="346"/>
      <c r="K281" s="346"/>
      <c r="L281" s="346"/>
      <c r="M281" s="346"/>
      <c r="N281" s="346"/>
      <c r="O281" s="637"/>
    </row>
    <row r="282" spans="9:15" ht="12.75">
      <c r="I282" s="346"/>
      <c r="J282" s="346"/>
      <c r="K282" s="346"/>
      <c r="L282" s="346"/>
      <c r="M282" s="346"/>
      <c r="N282" s="346"/>
      <c r="O282" s="637"/>
    </row>
    <row r="283" spans="9:15" ht="12.75">
      <c r="I283" s="346"/>
      <c r="J283" s="346"/>
      <c r="K283" s="346"/>
      <c r="L283" s="346"/>
      <c r="M283" s="346"/>
      <c r="N283" s="346"/>
      <c r="O283" s="637"/>
    </row>
    <row r="284" spans="9:15" ht="12.75">
      <c r="I284" s="346"/>
      <c r="J284" s="346"/>
      <c r="K284" s="346"/>
      <c r="L284" s="346"/>
      <c r="M284" s="346"/>
      <c r="N284" s="346"/>
      <c r="O284" s="637"/>
    </row>
    <row r="285" spans="9:15" ht="12.75">
      <c r="I285" s="346"/>
      <c r="J285" s="346"/>
      <c r="K285" s="346"/>
      <c r="L285" s="346"/>
      <c r="M285" s="346"/>
      <c r="N285" s="346"/>
      <c r="O285" s="637"/>
    </row>
    <row r="286" spans="9:15" ht="12.75">
      <c r="I286" s="346"/>
      <c r="J286" s="346"/>
      <c r="K286" s="346"/>
      <c r="L286" s="346"/>
      <c r="M286" s="346"/>
      <c r="N286" s="346"/>
      <c r="O286" s="637"/>
    </row>
    <row r="287" spans="9:15" ht="12.75">
      <c r="I287" s="346"/>
      <c r="J287" s="346"/>
      <c r="K287" s="346"/>
      <c r="L287" s="346"/>
      <c r="M287" s="346"/>
      <c r="N287" s="346"/>
      <c r="O287" s="637"/>
    </row>
    <row r="288" spans="9:15" ht="12.75">
      <c r="I288" s="346"/>
      <c r="J288" s="346"/>
      <c r="K288" s="346"/>
      <c r="L288" s="346"/>
      <c r="M288" s="346"/>
      <c r="N288" s="346"/>
      <c r="O288" s="637"/>
    </row>
    <row r="289" spans="9:15" ht="12.75">
      <c r="I289" s="346"/>
      <c r="J289" s="346"/>
      <c r="K289" s="346"/>
      <c r="L289" s="346"/>
      <c r="M289" s="346"/>
      <c r="N289" s="346"/>
      <c r="O289" s="637"/>
    </row>
    <row r="290" spans="9:15" ht="12.75">
      <c r="I290" s="346"/>
      <c r="J290" s="346"/>
      <c r="K290" s="346"/>
      <c r="L290" s="346"/>
      <c r="M290" s="346"/>
      <c r="N290" s="346"/>
      <c r="O290" s="637"/>
    </row>
    <row r="291" spans="9:15" ht="12.75">
      <c r="I291" s="346"/>
      <c r="J291" s="346"/>
      <c r="K291" s="346"/>
      <c r="L291" s="346"/>
      <c r="M291" s="346"/>
      <c r="N291" s="346"/>
      <c r="O291" s="637"/>
    </row>
    <row r="292" spans="9:15" ht="12.75">
      <c r="I292" s="346"/>
      <c r="J292" s="346"/>
      <c r="K292" s="346"/>
      <c r="L292" s="346"/>
      <c r="M292" s="346"/>
      <c r="N292" s="346"/>
      <c r="O292" s="637"/>
    </row>
    <row r="293" spans="9:15" ht="12.75">
      <c r="I293" s="346"/>
      <c r="J293" s="346"/>
      <c r="K293" s="346"/>
      <c r="L293" s="346"/>
      <c r="M293" s="346"/>
      <c r="N293" s="346"/>
      <c r="O293" s="637"/>
    </row>
    <row r="294" spans="9:15" ht="12.75">
      <c r="I294" s="346"/>
      <c r="J294" s="346"/>
      <c r="K294" s="346"/>
      <c r="L294" s="346"/>
      <c r="M294" s="346"/>
      <c r="N294" s="346"/>
      <c r="O294" s="637"/>
    </row>
    <row r="295" spans="9:15" ht="12.75">
      <c r="I295" s="346"/>
      <c r="J295" s="346"/>
      <c r="K295" s="346"/>
      <c r="L295" s="346"/>
      <c r="M295" s="346"/>
      <c r="N295" s="346"/>
      <c r="O295" s="637"/>
    </row>
    <row r="296" spans="9:15" ht="12.75">
      <c r="I296" s="346"/>
      <c r="J296" s="346"/>
      <c r="K296" s="346"/>
      <c r="L296" s="346"/>
      <c r="M296" s="346"/>
      <c r="N296" s="346"/>
      <c r="O296" s="637"/>
    </row>
    <row r="297" ht="12.75">
      <c r="K297" s="346"/>
    </row>
  </sheetData>
  <sheetProtection password="81B0" sheet="1" objects="1" scenarios="1"/>
  <mergeCells count="46">
    <mergeCell ref="T23:T24"/>
    <mergeCell ref="M23:O23"/>
    <mergeCell ref="R23:R24"/>
    <mergeCell ref="S23:S24"/>
    <mergeCell ref="I14:K14"/>
    <mergeCell ref="I16:K16"/>
    <mergeCell ref="I19:K19"/>
    <mergeCell ref="J115:K115"/>
    <mergeCell ref="J33:K33"/>
    <mergeCell ref="J39:K39"/>
    <mergeCell ref="J45:K45"/>
    <mergeCell ref="J68:K68"/>
    <mergeCell ref="J64:K64"/>
    <mergeCell ref="J46:K46"/>
    <mergeCell ref="J116:K116"/>
    <mergeCell ref="J88:K88"/>
    <mergeCell ref="J95:K95"/>
    <mergeCell ref="J96:K96"/>
    <mergeCell ref="J97:K97"/>
    <mergeCell ref="J111:K111"/>
    <mergeCell ref="J112:K112"/>
    <mergeCell ref="Z23:Z24"/>
    <mergeCell ref="W23:W24"/>
    <mergeCell ref="X23:X24"/>
    <mergeCell ref="U23:U24"/>
    <mergeCell ref="Y23:Y24"/>
    <mergeCell ref="I148:K148"/>
    <mergeCell ref="J77:K77"/>
    <mergeCell ref="J30:K30"/>
    <mergeCell ref="J78:K78"/>
    <mergeCell ref="J79:K79"/>
    <mergeCell ref="J98:K98"/>
    <mergeCell ref="J105:K105"/>
    <mergeCell ref="J109:K109"/>
    <mergeCell ref="J110:K110"/>
    <mergeCell ref="J74:K74"/>
    <mergeCell ref="I151:K151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</mergeCells>
  <conditionalFormatting sqref="U30:U63 Z30:Z63 Z68:Z141 U68:U141">
    <cfRule type="cellIs" priority="5" dxfId="0" operator="lessThan" stopIfTrue="1">
      <formula>0</formula>
    </cfRule>
  </conditionalFormatting>
  <conditionalFormatting sqref="U28 Z28">
    <cfRule type="cellIs" priority="4" dxfId="2" operator="lessThan" stopIfTrue="1">
      <formula>0</formula>
    </cfRule>
  </conditionalFormatting>
  <conditionalFormatting sqref="Z64:Z67 U64 U66:U67">
    <cfRule type="cellIs" priority="2" dxfId="0" operator="lessThan" stopIfTrue="1">
      <formula>0</formula>
    </cfRule>
  </conditionalFormatting>
  <conditionalFormatting sqref="U65">
    <cfRule type="cellIs" priority="1" dxfId="0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640" hidden="1" customWidth="1"/>
    <col min="2" max="2" width="125.25390625" style="643" hidden="1" customWidth="1"/>
    <col min="3" max="3" width="22.375" style="640" hidden="1" customWidth="1"/>
    <col min="4" max="4" width="9.125" style="640" hidden="1" customWidth="1"/>
    <col min="5" max="5" width="9.375" style="640" bestFit="1" customWidth="1"/>
    <col min="6" max="16384" width="9.125" style="640" customWidth="1"/>
  </cols>
  <sheetData>
    <row r="1" spans="1:3" ht="14.25">
      <c r="A1" s="668" t="s">
        <v>1593</v>
      </c>
      <c r="B1" s="669" t="s">
        <v>1600</v>
      </c>
      <c r="C1" s="668"/>
    </row>
    <row r="2" spans="1:3" ht="31.5" customHeight="1">
      <c r="A2" s="767">
        <v>0</v>
      </c>
      <c r="B2" s="768" t="s">
        <v>12</v>
      </c>
      <c r="C2" s="769" t="s">
        <v>13</v>
      </c>
    </row>
    <row r="3" spans="1:4" ht="35.25" customHeight="1">
      <c r="A3" s="767">
        <v>17</v>
      </c>
      <c r="B3" s="770" t="s">
        <v>1604</v>
      </c>
      <c r="C3" s="769" t="s">
        <v>66</v>
      </c>
      <c r="D3" s="641"/>
    </row>
    <row r="4" spans="1:3" ht="35.25" customHeight="1">
      <c r="A4" s="767">
        <v>33</v>
      </c>
      <c r="B4" s="770" t="s">
        <v>67</v>
      </c>
      <c r="C4" s="769" t="s">
        <v>13</v>
      </c>
    </row>
    <row r="5" spans="1:3" ht="30">
      <c r="A5" s="767">
        <v>42</v>
      </c>
      <c r="B5" s="770" t="s">
        <v>1603</v>
      </c>
      <c r="C5" s="769" t="s">
        <v>66</v>
      </c>
    </row>
    <row r="6" spans="1:4" ht="30">
      <c r="A6" s="767">
        <v>96</v>
      </c>
      <c r="B6" s="770" t="s">
        <v>1601</v>
      </c>
      <c r="C6" s="769" t="s">
        <v>66</v>
      </c>
      <c r="D6" s="641"/>
    </row>
    <row r="7" spans="1:4" ht="30">
      <c r="A7" s="767">
        <v>97</v>
      </c>
      <c r="B7" s="770" t="s">
        <v>1610</v>
      </c>
      <c r="C7" s="769" t="s">
        <v>66</v>
      </c>
      <c r="D7" s="642"/>
    </row>
    <row r="8" spans="1:4" ht="30">
      <c r="A8" s="767">
        <v>98</v>
      </c>
      <c r="B8" s="770" t="s">
        <v>1602</v>
      </c>
      <c r="C8" s="769" t="s">
        <v>66</v>
      </c>
      <c r="D8" s="642"/>
    </row>
    <row r="9" spans="1:4" ht="15">
      <c r="A9" s="641"/>
      <c r="B9" s="641"/>
      <c r="C9" s="639"/>
      <c r="D9" s="642"/>
    </row>
    <row r="10" spans="1:3" ht="14.25">
      <c r="A10" s="668" t="s">
        <v>1593</v>
      </c>
      <c r="B10" s="669" t="s">
        <v>1599</v>
      </c>
      <c r="C10" s="668"/>
    </row>
    <row r="11" spans="1:3" ht="14.25">
      <c r="A11" s="746"/>
      <c r="B11" s="747" t="s">
        <v>68</v>
      </c>
      <c r="C11" s="746"/>
    </row>
    <row r="12" spans="1:3" ht="15.75">
      <c r="A12" s="748">
        <v>1101</v>
      </c>
      <c r="B12" s="749" t="s">
        <v>69</v>
      </c>
      <c r="C12" s="748">
        <v>1101</v>
      </c>
    </row>
    <row r="13" spans="1:3" ht="15.75">
      <c r="A13" s="748">
        <v>1103</v>
      </c>
      <c r="B13" s="750" t="s">
        <v>70</v>
      </c>
      <c r="C13" s="748">
        <v>1103</v>
      </c>
    </row>
    <row r="14" spans="1:3" ht="15.75">
      <c r="A14" s="748">
        <v>1104</v>
      </c>
      <c r="B14" s="751" t="s">
        <v>71</v>
      </c>
      <c r="C14" s="748">
        <v>1104</v>
      </c>
    </row>
    <row r="15" spans="1:3" ht="15.75">
      <c r="A15" s="748">
        <v>1105</v>
      </c>
      <c r="B15" s="751" t="s">
        <v>72</v>
      </c>
      <c r="C15" s="748">
        <v>1105</v>
      </c>
    </row>
    <row r="16" spans="1:3" ht="15.75">
      <c r="A16" s="748">
        <v>1106</v>
      </c>
      <c r="B16" s="751" t="s">
        <v>73</v>
      </c>
      <c r="C16" s="748">
        <v>1106</v>
      </c>
    </row>
    <row r="17" spans="1:3" ht="15.75">
      <c r="A17" s="748">
        <v>1107</v>
      </c>
      <c r="B17" s="751" t="s">
        <v>74</v>
      </c>
      <c r="C17" s="748">
        <v>1107</v>
      </c>
    </row>
    <row r="18" spans="1:3" ht="15.75">
      <c r="A18" s="748">
        <v>1108</v>
      </c>
      <c r="B18" s="751" t="s">
        <v>75</v>
      </c>
      <c r="C18" s="748">
        <v>1108</v>
      </c>
    </row>
    <row r="19" spans="1:3" ht="15.75">
      <c r="A19" s="748">
        <v>1111</v>
      </c>
      <c r="B19" s="752" t="s">
        <v>76</v>
      </c>
      <c r="C19" s="748">
        <v>1111</v>
      </c>
    </row>
    <row r="20" spans="1:3" ht="15.75">
      <c r="A20" s="748">
        <v>1115</v>
      </c>
      <c r="B20" s="752" t="s">
        <v>77</v>
      </c>
      <c r="C20" s="748">
        <v>1115</v>
      </c>
    </row>
    <row r="21" spans="1:3" ht="15.75">
      <c r="A21" s="748">
        <v>1116</v>
      </c>
      <c r="B21" s="752" t="s">
        <v>78</v>
      </c>
      <c r="C21" s="748">
        <v>1116</v>
      </c>
    </row>
    <row r="22" spans="1:3" ht="15.75">
      <c r="A22" s="748">
        <v>1117</v>
      </c>
      <c r="B22" s="752" t="s">
        <v>79</v>
      </c>
      <c r="C22" s="748">
        <v>1117</v>
      </c>
    </row>
    <row r="23" spans="1:3" ht="15.75">
      <c r="A23" s="748">
        <v>1121</v>
      </c>
      <c r="B23" s="751" t="s">
        <v>80</v>
      </c>
      <c r="C23" s="748">
        <v>1121</v>
      </c>
    </row>
    <row r="24" spans="1:3" ht="15.75">
      <c r="A24" s="748">
        <v>1122</v>
      </c>
      <c r="B24" s="751" t="s">
        <v>81</v>
      </c>
      <c r="C24" s="748">
        <v>1122</v>
      </c>
    </row>
    <row r="25" spans="1:3" ht="15.75">
      <c r="A25" s="748">
        <v>1123</v>
      </c>
      <c r="B25" s="751" t="s">
        <v>82</v>
      </c>
      <c r="C25" s="748">
        <v>1123</v>
      </c>
    </row>
    <row r="26" spans="1:3" ht="15.75">
      <c r="A26" s="748">
        <v>1125</v>
      </c>
      <c r="B26" s="753" t="s">
        <v>83</v>
      </c>
      <c r="C26" s="748">
        <v>1125</v>
      </c>
    </row>
    <row r="27" spans="1:3" ht="15.75">
      <c r="A27" s="748">
        <v>1128</v>
      </c>
      <c r="B27" s="751" t="s">
        <v>84</v>
      </c>
      <c r="C27" s="748">
        <v>1128</v>
      </c>
    </row>
    <row r="28" spans="1:3" ht="15.75">
      <c r="A28" s="748">
        <v>1139</v>
      </c>
      <c r="B28" s="754" t="s">
        <v>85</v>
      </c>
      <c r="C28" s="748">
        <v>1139</v>
      </c>
    </row>
    <row r="29" spans="1:3" ht="15.75">
      <c r="A29" s="748">
        <v>1141</v>
      </c>
      <c r="B29" s="752" t="s">
        <v>86</v>
      </c>
      <c r="C29" s="748">
        <v>1141</v>
      </c>
    </row>
    <row r="30" spans="1:3" ht="15.75">
      <c r="A30" s="748">
        <v>1142</v>
      </c>
      <c r="B30" s="751" t="s">
        <v>87</v>
      </c>
      <c r="C30" s="748">
        <v>1142</v>
      </c>
    </row>
    <row r="31" spans="1:3" ht="15.75">
      <c r="A31" s="748">
        <v>1143</v>
      </c>
      <c r="B31" s="752" t="s">
        <v>88</v>
      </c>
      <c r="C31" s="748">
        <v>1143</v>
      </c>
    </row>
    <row r="32" spans="1:3" ht="15.75">
      <c r="A32" s="748">
        <v>1144</v>
      </c>
      <c r="B32" s="752" t="s">
        <v>89</v>
      </c>
      <c r="C32" s="748">
        <v>1144</v>
      </c>
    </row>
    <row r="33" spans="1:3" ht="15.75">
      <c r="A33" s="748">
        <v>1145</v>
      </c>
      <c r="B33" s="751" t="s">
        <v>90</v>
      </c>
      <c r="C33" s="748">
        <v>1145</v>
      </c>
    </row>
    <row r="34" spans="1:3" ht="15.75">
      <c r="A34" s="748">
        <v>1146</v>
      </c>
      <c r="B34" s="752" t="s">
        <v>91</v>
      </c>
      <c r="C34" s="748">
        <v>1146</v>
      </c>
    </row>
    <row r="35" spans="1:3" ht="15.75">
      <c r="A35" s="748">
        <v>1147</v>
      </c>
      <c r="B35" s="752" t="s">
        <v>92</v>
      </c>
      <c r="C35" s="748">
        <v>1147</v>
      </c>
    </row>
    <row r="36" spans="1:3" ht="15.75">
      <c r="A36" s="748">
        <v>1148</v>
      </c>
      <c r="B36" s="752" t="s">
        <v>93</v>
      </c>
      <c r="C36" s="748">
        <v>1148</v>
      </c>
    </row>
    <row r="37" spans="1:3" ht="15.75">
      <c r="A37" s="748">
        <v>1149</v>
      </c>
      <c r="B37" s="752" t="s">
        <v>94</v>
      </c>
      <c r="C37" s="748">
        <v>1149</v>
      </c>
    </row>
    <row r="38" spans="1:3" ht="15.75">
      <c r="A38" s="748">
        <v>1151</v>
      </c>
      <c r="B38" s="752" t="s">
        <v>95</v>
      </c>
      <c r="C38" s="748">
        <v>1151</v>
      </c>
    </row>
    <row r="39" spans="1:3" ht="15.75">
      <c r="A39" s="748">
        <v>1158</v>
      </c>
      <c r="B39" s="751" t="s">
        <v>96</v>
      </c>
      <c r="C39" s="748">
        <v>1158</v>
      </c>
    </row>
    <row r="40" spans="1:3" ht="15.75">
      <c r="A40" s="748">
        <v>1161</v>
      </c>
      <c r="B40" s="751" t="s">
        <v>97</v>
      </c>
      <c r="C40" s="748">
        <v>1161</v>
      </c>
    </row>
    <row r="41" spans="1:3" ht="15.75">
      <c r="A41" s="748">
        <v>1162</v>
      </c>
      <c r="B41" s="751" t="s">
        <v>98</v>
      </c>
      <c r="C41" s="748">
        <v>1162</v>
      </c>
    </row>
    <row r="42" spans="1:3" ht="15.75">
      <c r="A42" s="748">
        <v>1163</v>
      </c>
      <c r="B42" s="751" t="s">
        <v>99</v>
      </c>
      <c r="C42" s="748">
        <v>1163</v>
      </c>
    </row>
    <row r="43" spans="1:3" ht="15.75">
      <c r="A43" s="748">
        <v>1168</v>
      </c>
      <c r="B43" s="751" t="s">
        <v>100</v>
      </c>
      <c r="C43" s="748">
        <v>1168</v>
      </c>
    </row>
    <row r="44" spans="1:3" ht="15.75">
      <c r="A44" s="748">
        <v>1179</v>
      </c>
      <c r="B44" s="752" t="s">
        <v>101</v>
      </c>
      <c r="C44" s="748">
        <v>1179</v>
      </c>
    </row>
    <row r="45" spans="1:3" ht="15.75">
      <c r="A45" s="748">
        <v>2201</v>
      </c>
      <c r="B45" s="752" t="s">
        <v>102</v>
      </c>
      <c r="C45" s="748">
        <v>2201</v>
      </c>
    </row>
    <row r="46" spans="1:3" ht="15.75">
      <c r="A46" s="748">
        <v>2205</v>
      </c>
      <c r="B46" s="751" t="s">
        <v>103</v>
      </c>
      <c r="C46" s="748">
        <v>2205</v>
      </c>
    </row>
    <row r="47" spans="1:3" ht="15.75">
      <c r="A47" s="748">
        <v>2206</v>
      </c>
      <c r="B47" s="754" t="s">
        <v>104</v>
      </c>
      <c r="C47" s="748">
        <v>2206</v>
      </c>
    </row>
    <row r="48" spans="1:3" ht="15.75">
      <c r="A48" s="748">
        <v>2215</v>
      </c>
      <c r="B48" s="751" t="s">
        <v>105</v>
      </c>
      <c r="C48" s="748">
        <v>2215</v>
      </c>
    </row>
    <row r="49" spans="1:3" ht="15.75">
      <c r="A49" s="748">
        <v>2218</v>
      </c>
      <c r="B49" s="751" t="s">
        <v>106</v>
      </c>
      <c r="C49" s="748">
        <v>2218</v>
      </c>
    </row>
    <row r="50" spans="1:3" ht="15.75">
      <c r="A50" s="748">
        <v>2219</v>
      </c>
      <c r="B50" s="751" t="s">
        <v>107</v>
      </c>
      <c r="C50" s="748">
        <v>2219</v>
      </c>
    </row>
    <row r="51" spans="1:3" ht="15.75">
      <c r="A51" s="748">
        <v>2221</v>
      </c>
      <c r="B51" s="752" t="s">
        <v>108</v>
      </c>
      <c r="C51" s="748">
        <v>2221</v>
      </c>
    </row>
    <row r="52" spans="1:3" ht="15.75">
      <c r="A52" s="748">
        <v>2222</v>
      </c>
      <c r="B52" s="755" t="s">
        <v>109</v>
      </c>
      <c r="C52" s="748">
        <v>2222</v>
      </c>
    </row>
    <row r="53" spans="1:3" ht="15.75">
      <c r="A53" s="748">
        <v>2223</v>
      </c>
      <c r="B53" s="755" t="s">
        <v>110</v>
      </c>
      <c r="C53" s="748">
        <v>2223</v>
      </c>
    </row>
    <row r="54" spans="1:3" ht="15.75">
      <c r="A54" s="748">
        <v>2224</v>
      </c>
      <c r="B54" s="754" t="s">
        <v>111</v>
      </c>
      <c r="C54" s="748">
        <v>2224</v>
      </c>
    </row>
    <row r="55" spans="1:3" ht="15.75">
      <c r="A55" s="748">
        <v>2225</v>
      </c>
      <c r="B55" s="751" t="s">
        <v>112</v>
      </c>
      <c r="C55" s="748">
        <v>2225</v>
      </c>
    </row>
    <row r="56" spans="1:3" ht="15.75">
      <c r="A56" s="748">
        <v>2228</v>
      </c>
      <c r="B56" s="751" t="s">
        <v>113</v>
      </c>
      <c r="C56" s="748">
        <v>2228</v>
      </c>
    </row>
    <row r="57" spans="1:3" ht="15.75">
      <c r="A57" s="748">
        <v>2239</v>
      </c>
      <c r="B57" s="752" t="s">
        <v>114</v>
      </c>
      <c r="C57" s="748">
        <v>2239</v>
      </c>
    </row>
    <row r="58" spans="1:3" ht="15.75">
      <c r="A58" s="748">
        <v>2241</v>
      </c>
      <c r="B58" s="755" t="s">
        <v>115</v>
      </c>
      <c r="C58" s="748">
        <v>2241</v>
      </c>
    </row>
    <row r="59" spans="1:3" ht="15.75">
      <c r="A59" s="748">
        <v>2242</v>
      </c>
      <c r="B59" s="755" t="s">
        <v>116</v>
      </c>
      <c r="C59" s="748">
        <v>2242</v>
      </c>
    </row>
    <row r="60" spans="1:3" ht="15.75">
      <c r="A60" s="748">
        <v>2243</v>
      </c>
      <c r="B60" s="755" t="s">
        <v>117</v>
      </c>
      <c r="C60" s="748">
        <v>2243</v>
      </c>
    </row>
    <row r="61" spans="1:3" ht="15.75">
      <c r="A61" s="748">
        <v>2244</v>
      </c>
      <c r="B61" s="755" t="s">
        <v>118</v>
      </c>
      <c r="C61" s="748">
        <v>2244</v>
      </c>
    </row>
    <row r="62" spans="1:3" ht="15.75">
      <c r="A62" s="748">
        <v>2245</v>
      </c>
      <c r="B62" s="756" t="s">
        <v>119</v>
      </c>
      <c r="C62" s="748">
        <v>2245</v>
      </c>
    </row>
    <row r="63" spans="1:3" ht="15.75">
      <c r="A63" s="748">
        <v>2246</v>
      </c>
      <c r="B63" s="755" t="s">
        <v>120</v>
      </c>
      <c r="C63" s="748">
        <v>2246</v>
      </c>
    </row>
    <row r="64" spans="1:3" ht="15.75">
      <c r="A64" s="748">
        <v>2247</v>
      </c>
      <c r="B64" s="755" t="s">
        <v>121</v>
      </c>
      <c r="C64" s="748">
        <v>2247</v>
      </c>
    </row>
    <row r="65" spans="1:3" ht="15.75">
      <c r="A65" s="748">
        <v>2248</v>
      </c>
      <c r="B65" s="755" t="s">
        <v>122</v>
      </c>
      <c r="C65" s="748">
        <v>2248</v>
      </c>
    </row>
    <row r="66" spans="1:3" ht="15.75">
      <c r="A66" s="748">
        <v>2249</v>
      </c>
      <c r="B66" s="755" t="s">
        <v>123</v>
      </c>
      <c r="C66" s="748">
        <v>2249</v>
      </c>
    </row>
    <row r="67" spans="1:3" ht="15.75">
      <c r="A67" s="748">
        <v>2258</v>
      </c>
      <c r="B67" s="751" t="s">
        <v>124</v>
      </c>
      <c r="C67" s="748">
        <v>2258</v>
      </c>
    </row>
    <row r="68" spans="1:3" ht="15.75">
      <c r="A68" s="748">
        <v>2259</v>
      </c>
      <c r="B68" s="754" t="s">
        <v>125</v>
      </c>
      <c r="C68" s="748">
        <v>2259</v>
      </c>
    </row>
    <row r="69" spans="1:3" ht="15.75">
      <c r="A69" s="748">
        <v>2261</v>
      </c>
      <c r="B69" s="752" t="s">
        <v>126</v>
      </c>
      <c r="C69" s="748">
        <v>2261</v>
      </c>
    </row>
    <row r="70" spans="1:3" ht="15.75">
      <c r="A70" s="748">
        <v>2268</v>
      </c>
      <c r="B70" s="751" t="s">
        <v>1134</v>
      </c>
      <c r="C70" s="748">
        <v>2268</v>
      </c>
    </row>
    <row r="71" spans="1:3" ht="15.75">
      <c r="A71" s="748">
        <v>2279</v>
      </c>
      <c r="B71" s="752" t="s">
        <v>1135</v>
      </c>
      <c r="C71" s="748">
        <v>2279</v>
      </c>
    </row>
    <row r="72" spans="1:3" ht="15.75">
      <c r="A72" s="748">
        <v>2281</v>
      </c>
      <c r="B72" s="754" t="s">
        <v>1136</v>
      </c>
      <c r="C72" s="748">
        <v>2281</v>
      </c>
    </row>
    <row r="73" spans="1:3" ht="15.75">
      <c r="A73" s="748">
        <v>2282</v>
      </c>
      <c r="B73" s="754" t="s">
        <v>1137</v>
      </c>
      <c r="C73" s="748">
        <v>2282</v>
      </c>
    </row>
    <row r="74" spans="1:3" ht="15.75">
      <c r="A74" s="748">
        <v>2283</v>
      </c>
      <c r="B74" s="754" t="s">
        <v>1138</v>
      </c>
      <c r="C74" s="748">
        <v>2283</v>
      </c>
    </row>
    <row r="75" spans="1:3" ht="15.75">
      <c r="A75" s="748">
        <v>2284</v>
      </c>
      <c r="B75" s="754" t="s">
        <v>1139</v>
      </c>
      <c r="C75" s="748">
        <v>2284</v>
      </c>
    </row>
    <row r="76" spans="1:3" ht="15.75">
      <c r="A76" s="748">
        <v>2285</v>
      </c>
      <c r="B76" s="754" t="s">
        <v>1140</v>
      </c>
      <c r="C76" s="748">
        <v>2285</v>
      </c>
    </row>
    <row r="77" spans="1:3" ht="15.75">
      <c r="A77" s="748">
        <v>2288</v>
      </c>
      <c r="B77" s="754" t="s">
        <v>1141</v>
      </c>
      <c r="C77" s="748">
        <v>2288</v>
      </c>
    </row>
    <row r="78" spans="1:3" ht="15.75">
      <c r="A78" s="748">
        <v>2289</v>
      </c>
      <c r="B78" s="754" t="s">
        <v>1142</v>
      </c>
      <c r="C78" s="748">
        <v>2289</v>
      </c>
    </row>
    <row r="79" spans="1:3" ht="15.75">
      <c r="A79" s="748">
        <v>3301</v>
      </c>
      <c r="B79" s="751" t="s">
        <v>533</v>
      </c>
      <c r="C79" s="748">
        <v>3301</v>
      </c>
    </row>
    <row r="80" spans="1:3" ht="15.75">
      <c r="A80" s="748">
        <v>3311</v>
      </c>
      <c r="B80" s="751" t="s">
        <v>534</v>
      </c>
      <c r="C80" s="748">
        <v>3311</v>
      </c>
    </row>
    <row r="81" spans="1:3" ht="15.75">
      <c r="A81" s="748">
        <v>3312</v>
      </c>
      <c r="B81" s="752" t="s">
        <v>535</v>
      </c>
      <c r="C81" s="748">
        <v>3312</v>
      </c>
    </row>
    <row r="82" spans="1:3" ht="15.75">
      <c r="A82" s="748">
        <v>3314</v>
      </c>
      <c r="B82" s="751" t="s">
        <v>536</v>
      </c>
      <c r="C82" s="748">
        <v>3314</v>
      </c>
    </row>
    <row r="83" spans="1:3" ht="15.75">
      <c r="A83" s="748">
        <v>3315</v>
      </c>
      <c r="B83" s="751" t="s">
        <v>537</v>
      </c>
      <c r="C83" s="748">
        <v>3315</v>
      </c>
    </row>
    <row r="84" spans="1:3" ht="15.75">
      <c r="A84" s="748">
        <v>3318</v>
      </c>
      <c r="B84" s="754" t="s">
        <v>538</v>
      </c>
      <c r="C84" s="748">
        <v>3318</v>
      </c>
    </row>
    <row r="85" spans="1:3" ht="15.75">
      <c r="A85" s="748">
        <v>3321</v>
      </c>
      <c r="B85" s="751" t="s">
        <v>539</v>
      </c>
      <c r="C85" s="748">
        <v>3321</v>
      </c>
    </row>
    <row r="86" spans="1:3" ht="15.75">
      <c r="A86" s="748">
        <v>3322</v>
      </c>
      <c r="B86" s="752" t="s">
        <v>540</v>
      </c>
      <c r="C86" s="748">
        <v>3322</v>
      </c>
    </row>
    <row r="87" spans="1:3" ht="15.75">
      <c r="A87" s="748">
        <v>3324</v>
      </c>
      <c r="B87" s="754" t="s">
        <v>541</v>
      </c>
      <c r="C87" s="748">
        <v>3324</v>
      </c>
    </row>
    <row r="88" spans="1:3" ht="15.75">
      <c r="A88" s="748">
        <v>3325</v>
      </c>
      <c r="B88" s="752" t="s">
        <v>542</v>
      </c>
      <c r="C88" s="748">
        <v>3325</v>
      </c>
    </row>
    <row r="89" spans="1:3" ht="15.75">
      <c r="A89" s="748">
        <v>3326</v>
      </c>
      <c r="B89" s="751" t="s">
        <v>543</v>
      </c>
      <c r="C89" s="748">
        <v>3326</v>
      </c>
    </row>
    <row r="90" spans="1:3" ht="15.75">
      <c r="A90" s="748">
        <v>3332</v>
      </c>
      <c r="B90" s="751" t="s">
        <v>544</v>
      </c>
      <c r="C90" s="748">
        <v>3332</v>
      </c>
    </row>
    <row r="91" spans="1:3" ht="15.75">
      <c r="A91" s="748">
        <v>3333</v>
      </c>
      <c r="B91" s="752" t="s">
        <v>545</v>
      </c>
      <c r="C91" s="748">
        <v>3333</v>
      </c>
    </row>
    <row r="92" spans="1:3" ht="15.75">
      <c r="A92" s="748">
        <v>3334</v>
      </c>
      <c r="B92" s="752" t="s">
        <v>1348</v>
      </c>
      <c r="C92" s="748">
        <v>3334</v>
      </c>
    </row>
    <row r="93" spans="1:3" ht="15.75">
      <c r="A93" s="748">
        <v>3336</v>
      </c>
      <c r="B93" s="752" t="s">
        <v>1349</v>
      </c>
      <c r="C93" s="748">
        <v>3336</v>
      </c>
    </row>
    <row r="94" spans="1:3" ht="15.75">
      <c r="A94" s="748">
        <v>3337</v>
      </c>
      <c r="B94" s="751" t="s">
        <v>1350</v>
      </c>
      <c r="C94" s="748">
        <v>3337</v>
      </c>
    </row>
    <row r="95" spans="1:3" ht="15.75">
      <c r="A95" s="748">
        <v>3341</v>
      </c>
      <c r="B95" s="752" t="s">
        <v>1351</v>
      </c>
      <c r="C95" s="748">
        <v>3341</v>
      </c>
    </row>
    <row r="96" spans="1:3" ht="15.75">
      <c r="A96" s="748">
        <v>3349</v>
      </c>
      <c r="B96" s="752" t="s">
        <v>546</v>
      </c>
      <c r="C96" s="748">
        <v>3349</v>
      </c>
    </row>
    <row r="97" spans="1:3" ht="15.75">
      <c r="A97" s="748">
        <v>3359</v>
      </c>
      <c r="B97" s="752" t="s">
        <v>547</v>
      </c>
      <c r="C97" s="748">
        <v>3359</v>
      </c>
    </row>
    <row r="98" spans="1:3" ht="15.75">
      <c r="A98" s="748">
        <v>3369</v>
      </c>
      <c r="B98" s="752" t="s">
        <v>548</v>
      </c>
      <c r="C98" s="748">
        <v>3369</v>
      </c>
    </row>
    <row r="99" spans="1:3" ht="15.75">
      <c r="A99" s="748">
        <v>3388</v>
      </c>
      <c r="B99" s="751" t="s">
        <v>549</v>
      </c>
      <c r="C99" s="748">
        <v>3388</v>
      </c>
    </row>
    <row r="100" spans="1:3" ht="15.75">
      <c r="A100" s="748">
        <v>3389</v>
      </c>
      <c r="B100" s="752" t="s">
        <v>550</v>
      </c>
      <c r="C100" s="748">
        <v>3389</v>
      </c>
    </row>
    <row r="101" spans="1:3" ht="15.75">
      <c r="A101" s="748">
        <v>4401</v>
      </c>
      <c r="B101" s="751" t="s">
        <v>551</v>
      </c>
      <c r="C101" s="748">
        <v>4401</v>
      </c>
    </row>
    <row r="102" spans="1:3" ht="15.75">
      <c r="A102" s="748">
        <v>4412</v>
      </c>
      <c r="B102" s="754" t="s">
        <v>552</v>
      </c>
      <c r="C102" s="748">
        <v>4412</v>
      </c>
    </row>
    <row r="103" spans="1:3" ht="15.75">
      <c r="A103" s="748">
        <v>4415</v>
      </c>
      <c r="B103" s="752" t="s">
        <v>553</v>
      </c>
      <c r="C103" s="748">
        <v>4415</v>
      </c>
    </row>
    <row r="104" spans="1:3" ht="15.75">
      <c r="A104" s="748">
        <v>4418</v>
      </c>
      <c r="B104" s="752" t="s">
        <v>554</v>
      </c>
      <c r="C104" s="748">
        <v>4418</v>
      </c>
    </row>
    <row r="105" spans="1:3" ht="15.75">
      <c r="A105" s="748">
        <v>4429</v>
      </c>
      <c r="B105" s="751" t="s">
        <v>555</v>
      </c>
      <c r="C105" s="748">
        <v>4429</v>
      </c>
    </row>
    <row r="106" spans="1:3" ht="15.75">
      <c r="A106" s="748">
        <v>4431</v>
      </c>
      <c r="B106" s="752" t="s">
        <v>556</v>
      </c>
      <c r="C106" s="748">
        <v>4431</v>
      </c>
    </row>
    <row r="107" spans="1:3" ht="15.75">
      <c r="A107" s="748">
        <v>4433</v>
      </c>
      <c r="B107" s="752" t="s">
        <v>557</v>
      </c>
      <c r="C107" s="748">
        <v>4433</v>
      </c>
    </row>
    <row r="108" spans="1:3" ht="15.75">
      <c r="A108" s="748">
        <v>4436</v>
      </c>
      <c r="B108" s="752" t="s">
        <v>558</v>
      </c>
      <c r="C108" s="748">
        <v>4436</v>
      </c>
    </row>
    <row r="109" spans="1:3" ht="15.75">
      <c r="A109" s="748">
        <v>4437</v>
      </c>
      <c r="B109" s="753" t="s">
        <v>559</v>
      </c>
      <c r="C109" s="748">
        <v>4437</v>
      </c>
    </row>
    <row r="110" spans="1:3" ht="15.75">
      <c r="A110" s="748">
        <v>4450</v>
      </c>
      <c r="B110" s="752" t="s">
        <v>560</v>
      </c>
      <c r="C110" s="748">
        <v>4450</v>
      </c>
    </row>
    <row r="111" spans="1:3" ht="15.75">
      <c r="A111" s="748">
        <v>4451</v>
      </c>
      <c r="B111" s="757" t="s">
        <v>561</v>
      </c>
      <c r="C111" s="748">
        <v>4451</v>
      </c>
    </row>
    <row r="112" spans="1:3" ht="15.75">
      <c r="A112" s="748">
        <v>4452</v>
      </c>
      <c r="B112" s="757" t="s">
        <v>562</v>
      </c>
      <c r="C112" s="748">
        <v>4452</v>
      </c>
    </row>
    <row r="113" spans="1:3" ht="15.75">
      <c r="A113" s="748">
        <v>4453</v>
      </c>
      <c r="B113" s="757" t="s">
        <v>563</v>
      </c>
      <c r="C113" s="748">
        <v>4453</v>
      </c>
    </row>
    <row r="114" spans="1:3" ht="15.75">
      <c r="A114" s="748">
        <v>4454</v>
      </c>
      <c r="B114" s="758" t="s">
        <v>564</v>
      </c>
      <c r="C114" s="748">
        <v>4454</v>
      </c>
    </row>
    <row r="115" spans="1:3" ht="15.75">
      <c r="A115" s="748">
        <v>4455</v>
      </c>
      <c r="B115" s="758" t="s">
        <v>565</v>
      </c>
      <c r="C115" s="748">
        <v>4455</v>
      </c>
    </row>
    <row r="116" spans="1:3" ht="15.75">
      <c r="A116" s="748">
        <v>4456</v>
      </c>
      <c r="B116" s="757" t="s">
        <v>566</v>
      </c>
      <c r="C116" s="748">
        <v>4456</v>
      </c>
    </row>
    <row r="117" spans="1:3" ht="15.75">
      <c r="A117" s="748">
        <v>4457</v>
      </c>
      <c r="B117" s="759" t="s">
        <v>567</v>
      </c>
      <c r="C117" s="748">
        <v>4457</v>
      </c>
    </row>
    <row r="118" spans="1:3" ht="15.75">
      <c r="A118" s="748">
        <v>4458</v>
      </c>
      <c r="B118" s="760" t="s">
        <v>215</v>
      </c>
      <c r="C118" s="748">
        <v>4458</v>
      </c>
    </row>
    <row r="119" spans="1:3" ht="15.75">
      <c r="A119" s="748">
        <v>4459</v>
      </c>
      <c r="B119" s="761" t="s">
        <v>1576</v>
      </c>
      <c r="C119" s="748">
        <v>4459</v>
      </c>
    </row>
    <row r="120" spans="1:3" ht="15.75">
      <c r="A120" s="748">
        <v>4465</v>
      </c>
      <c r="B120" s="749" t="s">
        <v>568</v>
      </c>
      <c r="C120" s="748">
        <v>4465</v>
      </c>
    </row>
    <row r="121" spans="1:3" ht="15.75">
      <c r="A121" s="748">
        <v>4467</v>
      </c>
      <c r="B121" s="750" t="s">
        <v>569</v>
      </c>
      <c r="C121" s="748">
        <v>4467</v>
      </c>
    </row>
    <row r="122" spans="1:3" ht="15.75">
      <c r="A122" s="748">
        <v>4468</v>
      </c>
      <c r="B122" s="751" t="s">
        <v>570</v>
      </c>
      <c r="C122" s="748">
        <v>4468</v>
      </c>
    </row>
    <row r="123" spans="1:3" ht="15.75">
      <c r="A123" s="748">
        <v>4469</v>
      </c>
      <c r="B123" s="752" t="s">
        <v>571</v>
      </c>
      <c r="C123" s="748">
        <v>4469</v>
      </c>
    </row>
    <row r="124" spans="1:3" ht="15.75">
      <c r="A124" s="748">
        <v>5501</v>
      </c>
      <c r="B124" s="751" t="s">
        <v>572</v>
      </c>
      <c r="C124" s="748">
        <v>5501</v>
      </c>
    </row>
    <row r="125" spans="1:3" ht="15.75">
      <c r="A125" s="748">
        <v>5511</v>
      </c>
      <c r="B125" s="756" t="s">
        <v>573</v>
      </c>
      <c r="C125" s="748">
        <v>5511</v>
      </c>
    </row>
    <row r="126" spans="1:3" ht="15.75">
      <c r="A126" s="748">
        <v>5512</v>
      </c>
      <c r="B126" s="751" t="s">
        <v>574</v>
      </c>
      <c r="C126" s="748">
        <v>5512</v>
      </c>
    </row>
    <row r="127" spans="1:3" ht="15.75">
      <c r="A127" s="748">
        <v>5513</v>
      </c>
      <c r="B127" s="759" t="s">
        <v>1366</v>
      </c>
      <c r="C127" s="748">
        <v>5513</v>
      </c>
    </row>
    <row r="128" spans="1:3" ht="15.75">
      <c r="A128" s="748">
        <v>5514</v>
      </c>
      <c r="B128" s="759" t="s">
        <v>1367</v>
      </c>
      <c r="C128" s="748">
        <v>5514</v>
      </c>
    </row>
    <row r="129" spans="1:3" ht="15.75">
      <c r="A129" s="748">
        <v>5515</v>
      </c>
      <c r="B129" s="759" t="s">
        <v>1368</v>
      </c>
      <c r="C129" s="748">
        <v>5515</v>
      </c>
    </row>
    <row r="130" spans="1:3" ht="15.75">
      <c r="A130" s="748">
        <v>5516</v>
      </c>
      <c r="B130" s="759" t="s">
        <v>1369</v>
      </c>
      <c r="C130" s="748">
        <v>5516</v>
      </c>
    </row>
    <row r="131" spans="1:3" ht="15.75">
      <c r="A131" s="748">
        <v>5517</v>
      </c>
      <c r="B131" s="759" t="s">
        <v>1370</v>
      </c>
      <c r="C131" s="748">
        <v>5517</v>
      </c>
    </row>
    <row r="132" spans="1:3" ht="15.75">
      <c r="A132" s="748">
        <v>5518</v>
      </c>
      <c r="B132" s="751" t="s">
        <v>1371</v>
      </c>
      <c r="C132" s="748">
        <v>5518</v>
      </c>
    </row>
    <row r="133" spans="1:3" ht="15.75">
      <c r="A133" s="748">
        <v>5519</v>
      </c>
      <c r="B133" s="751" t="s">
        <v>1372</v>
      </c>
      <c r="C133" s="748">
        <v>5519</v>
      </c>
    </row>
    <row r="134" spans="1:3" ht="15.75">
      <c r="A134" s="748">
        <v>5521</v>
      </c>
      <c r="B134" s="751" t="s">
        <v>1373</v>
      </c>
      <c r="C134" s="748">
        <v>5521</v>
      </c>
    </row>
    <row r="135" spans="1:3" ht="15.75">
      <c r="A135" s="748">
        <v>5522</v>
      </c>
      <c r="B135" s="762" t="s">
        <v>1374</v>
      </c>
      <c r="C135" s="748">
        <v>5522</v>
      </c>
    </row>
    <row r="136" spans="1:3" ht="15.75">
      <c r="A136" s="748">
        <v>5524</v>
      </c>
      <c r="B136" s="749" t="s">
        <v>1375</v>
      </c>
      <c r="C136" s="748">
        <v>5524</v>
      </c>
    </row>
    <row r="137" spans="1:3" ht="15.75">
      <c r="A137" s="748">
        <v>5525</v>
      </c>
      <c r="B137" s="756" t="s">
        <v>1376</v>
      </c>
      <c r="C137" s="748">
        <v>5525</v>
      </c>
    </row>
    <row r="138" spans="1:3" ht="15.75">
      <c r="A138" s="748">
        <v>5526</v>
      </c>
      <c r="B138" s="753" t="s">
        <v>1377</v>
      </c>
      <c r="C138" s="748">
        <v>5526</v>
      </c>
    </row>
    <row r="139" spans="1:3" ht="15.75">
      <c r="A139" s="748">
        <v>5527</v>
      </c>
      <c r="B139" s="753" t="s">
        <v>1378</v>
      </c>
      <c r="C139" s="748">
        <v>5527</v>
      </c>
    </row>
    <row r="140" spans="1:3" ht="15.75">
      <c r="A140" s="748">
        <v>5528</v>
      </c>
      <c r="B140" s="753" t="s">
        <v>1379</v>
      </c>
      <c r="C140" s="748">
        <v>5528</v>
      </c>
    </row>
    <row r="141" spans="1:3" ht="15.75">
      <c r="A141" s="748">
        <v>5529</v>
      </c>
      <c r="B141" s="753" t="s">
        <v>1380</v>
      </c>
      <c r="C141" s="748">
        <v>5529</v>
      </c>
    </row>
    <row r="142" spans="1:3" ht="15.75">
      <c r="A142" s="748">
        <v>5530</v>
      </c>
      <c r="B142" s="753" t="s">
        <v>1381</v>
      </c>
      <c r="C142" s="748">
        <v>5530</v>
      </c>
    </row>
    <row r="143" spans="1:3" ht="15.75">
      <c r="A143" s="748">
        <v>5531</v>
      </c>
      <c r="B143" s="756" t="s">
        <v>1382</v>
      </c>
      <c r="C143" s="748">
        <v>5531</v>
      </c>
    </row>
    <row r="144" spans="1:3" ht="15.75">
      <c r="A144" s="748">
        <v>5532</v>
      </c>
      <c r="B144" s="762" t="s">
        <v>1383</v>
      </c>
      <c r="C144" s="748">
        <v>5532</v>
      </c>
    </row>
    <row r="145" spans="1:3" ht="15.75">
      <c r="A145" s="748">
        <v>5533</v>
      </c>
      <c r="B145" s="762" t="s">
        <v>1384</v>
      </c>
      <c r="C145" s="748">
        <v>5533</v>
      </c>
    </row>
    <row r="146" spans="1:3" ht="15">
      <c r="A146" s="763">
        <v>5534</v>
      </c>
      <c r="B146" s="762" t="s">
        <v>1385</v>
      </c>
      <c r="C146" s="763">
        <v>5534</v>
      </c>
    </row>
    <row r="147" spans="1:3" ht="15">
      <c r="A147" s="763">
        <v>5535</v>
      </c>
      <c r="B147" s="762" t="s">
        <v>1386</v>
      </c>
      <c r="C147" s="763">
        <v>5535</v>
      </c>
    </row>
    <row r="148" spans="1:3" ht="15.75">
      <c r="A148" s="748">
        <v>5538</v>
      </c>
      <c r="B148" s="756" t="s">
        <v>1387</v>
      </c>
      <c r="C148" s="748">
        <v>5538</v>
      </c>
    </row>
    <row r="149" spans="1:3" ht="15.75">
      <c r="A149" s="748">
        <v>5540</v>
      </c>
      <c r="B149" s="762" t="s">
        <v>1388</v>
      </c>
      <c r="C149" s="748">
        <v>5540</v>
      </c>
    </row>
    <row r="150" spans="1:3" ht="15.75">
      <c r="A150" s="748">
        <v>5541</v>
      </c>
      <c r="B150" s="762" t="s">
        <v>1389</v>
      </c>
      <c r="C150" s="748">
        <v>5541</v>
      </c>
    </row>
    <row r="151" spans="1:3" ht="15.75">
      <c r="A151" s="748">
        <v>5545</v>
      </c>
      <c r="B151" s="762" t="s">
        <v>1390</v>
      </c>
      <c r="C151" s="748">
        <v>5545</v>
      </c>
    </row>
    <row r="152" spans="1:3" ht="15.75">
      <c r="A152" s="748">
        <v>5546</v>
      </c>
      <c r="B152" s="762" t="s">
        <v>1391</v>
      </c>
      <c r="C152" s="748">
        <v>5546</v>
      </c>
    </row>
    <row r="153" spans="1:3" ht="15.75">
      <c r="A153" s="748">
        <v>5547</v>
      </c>
      <c r="B153" s="762" t="s">
        <v>1392</v>
      </c>
      <c r="C153" s="748">
        <v>5547</v>
      </c>
    </row>
    <row r="154" spans="1:3" ht="15.75">
      <c r="A154" s="748">
        <v>5548</v>
      </c>
      <c r="B154" s="762" t="s">
        <v>1393</v>
      </c>
      <c r="C154" s="748">
        <v>5548</v>
      </c>
    </row>
    <row r="155" spans="1:3" ht="15.75">
      <c r="A155" s="748">
        <v>5550</v>
      </c>
      <c r="B155" s="762" t="s">
        <v>1394</v>
      </c>
      <c r="C155" s="748">
        <v>5550</v>
      </c>
    </row>
    <row r="156" spans="1:3" ht="15.75">
      <c r="A156" s="748">
        <v>5551</v>
      </c>
      <c r="B156" s="762" t="s">
        <v>1395</v>
      </c>
      <c r="C156" s="748">
        <v>5551</v>
      </c>
    </row>
    <row r="157" spans="1:3" ht="15.75">
      <c r="A157" s="748">
        <v>5553</v>
      </c>
      <c r="B157" s="762" t="s">
        <v>1396</v>
      </c>
      <c r="C157" s="748">
        <v>5553</v>
      </c>
    </row>
    <row r="158" spans="1:3" ht="15.75">
      <c r="A158" s="748">
        <v>5554</v>
      </c>
      <c r="B158" s="756" t="s">
        <v>1397</v>
      </c>
      <c r="C158" s="748">
        <v>5554</v>
      </c>
    </row>
    <row r="159" spans="1:3" ht="15.75">
      <c r="A159" s="748">
        <v>5556</v>
      </c>
      <c r="B159" s="752" t="s">
        <v>1398</v>
      </c>
      <c r="C159" s="748">
        <v>5556</v>
      </c>
    </row>
    <row r="160" spans="1:3" ht="15.75">
      <c r="A160" s="748">
        <v>5561</v>
      </c>
      <c r="B160" s="764" t="s">
        <v>1399</v>
      </c>
      <c r="C160" s="748">
        <v>5561</v>
      </c>
    </row>
    <row r="161" spans="1:3" ht="15.75">
      <c r="A161" s="748">
        <v>5562</v>
      </c>
      <c r="B161" s="764" t="s">
        <v>1400</v>
      </c>
      <c r="C161" s="748">
        <v>5562</v>
      </c>
    </row>
    <row r="162" spans="1:3" ht="15.75">
      <c r="A162" s="748">
        <v>5588</v>
      </c>
      <c r="B162" s="751" t="s">
        <v>1401</v>
      </c>
      <c r="C162" s="748">
        <v>5588</v>
      </c>
    </row>
    <row r="163" spans="1:3" ht="15.75">
      <c r="A163" s="748">
        <v>5589</v>
      </c>
      <c r="B163" s="751" t="s">
        <v>1402</v>
      </c>
      <c r="C163" s="748">
        <v>5589</v>
      </c>
    </row>
    <row r="164" spans="1:3" ht="15.75">
      <c r="A164" s="748">
        <v>6601</v>
      </c>
      <c r="B164" s="751" t="s">
        <v>1403</v>
      </c>
      <c r="C164" s="748">
        <v>6601</v>
      </c>
    </row>
    <row r="165" spans="1:3" ht="15.75">
      <c r="A165" s="748">
        <v>6602</v>
      </c>
      <c r="B165" s="752" t="s">
        <v>1404</v>
      </c>
      <c r="C165" s="748">
        <v>6602</v>
      </c>
    </row>
    <row r="166" spans="1:3" ht="15.75">
      <c r="A166" s="748">
        <v>6603</v>
      </c>
      <c r="B166" s="752" t="s">
        <v>1405</v>
      </c>
      <c r="C166" s="748">
        <v>6603</v>
      </c>
    </row>
    <row r="167" spans="1:3" ht="15.75">
      <c r="A167" s="748">
        <v>6604</v>
      </c>
      <c r="B167" s="752" t="s">
        <v>1406</v>
      </c>
      <c r="C167" s="748">
        <v>6604</v>
      </c>
    </row>
    <row r="168" spans="1:3" ht="15.75">
      <c r="A168" s="748">
        <v>6605</v>
      </c>
      <c r="B168" s="752" t="s">
        <v>1407</v>
      </c>
      <c r="C168" s="748">
        <v>6605</v>
      </c>
    </row>
    <row r="169" spans="1:3" ht="15">
      <c r="A169" s="763">
        <v>6606</v>
      </c>
      <c r="B169" s="754" t="s">
        <v>1408</v>
      </c>
      <c r="C169" s="763">
        <v>6606</v>
      </c>
    </row>
    <row r="170" spans="1:3" ht="15.75">
      <c r="A170" s="748">
        <v>6618</v>
      </c>
      <c r="B170" s="751" t="s">
        <v>1409</v>
      </c>
      <c r="C170" s="748">
        <v>6618</v>
      </c>
    </row>
    <row r="171" spans="1:3" ht="15.75">
      <c r="A171" s="748">
        <v>6619</v>
      </c>
      <c r="B171" s="752" t="s">
        <v>1410</v>
      </c>
      <c r="C171" s="748">
        <v>6619</v>
      </c>
    </row>
    <row r="172" spans="1:3" ht="15.75">
      <c r="A172" s="748">
        <v>6621</v>
      </c>
      <c r="B172" s="751" t="s">
        <v>1411</v>
      </c>
      <c r="C172" s="748">
        <v>6621</v>
      </c>
    </row>
    <row r="173" spans="1:3" ht="15.75">
      <c r="A173" s="748">
        <v>6622</v>
      </c>
      <c r="B173" s="752" t="s">
        <v>1412</v>
      </c>
      <c r="C173" s="748">
        <v>6622</v>
      </c>
    </row>
    <row r="174" spans="1:3" ht="15.75">
      <c r="A174" s="748">
        <v>6623</v>
      </c>
      <c r="B174" s="752" t="s">
        <v>1413</v>
      </c>
      <c r="C174" s="748">
        <v>6623</v>
      </c>
    </row>
    <row r="175" spans="1:3" ht="15.75">
      <c r="A175" s="748">
        <v>6624</v>
      </c>
      <c r="B175" s="752" t="s">
        <v>1414</v>
      </c>
      <c r="C175" s="748">
        <v>6624</v>
      </c>
    </row>
    <row r="176" spans="1:3" ht="15.75">
      <c r="A176" s="748">
        <v>6625</v>
      </c>
      <c r="B176" s="753" t="s">
        <v>1415</v>
      </c>
      <c r="C176" s="748">
        <v>6625</v>
      </c>
    </row>
    <row r="177" spans="1:3" ht="15.75">
      <c r="A177" s="748">
        <v>6626</v>
      </c>
      <c r="B177" s="753" t="s">
        <v>582</v>
      </c>
      <c r="C177" s="748">
        <v>6626</v>
      </c>
    </row>
    <row r="178" spans="1:3" ht="15.75">
      <c r="A178" s="748">
        <v>6627</v>
      </c>
      <c r="B178" s="753" t="s">
        <v>583</v>
      </c>
      <c r="C178" s="748">
        <v>6627</v>
      </c>
    </row>
    <row r="179" spans="1:3" ht="15.75">
      <c r="A179" s="748">
        <v>6628</v>
      </c>
      <c r="B179" s="759" t="s">
        <v>584</v>
      </c>
      <c r="C179" s="748">
        <v>6628</v>
      </c>
    </row>
    <row r="180" spans="1:3" ht="15.75">
      <c r="A180" s="748">
        <v>6629</v>
      </c>
      <c r="B180" s="764" t="s">
        <v>585</v>
      </c>
      <c r="C180" s="748">
        <v>6629</v>
      </c>
    </row>
    <row r="181" spans="1:3" ht="15.75">
      <c r="A181" s="765">
        <v>7701</v>
      </c>
      <c r="B181" s="751" t="s">
        <v>586</v>
      </c>
      <c r="C181" s="765">
        <v>7701</v>
      </c>
    </row>
    <row r="182" spans="1:3" ht="15.75">
      <c r="A182" s="748">
        <v>7708</v>
      </c>
      <c r="B182" s="751" t="s">
        <v>587</v>
      </c>
      <c r="C182" s="748">
        <v>7708</v>
      </c>
    </row>
    <row r="183" spans="1:3" ht="15.75">
      <c r="A183" s="748">
        <v>7711</v>
      </c>
      <c r="B183" s="754" t="s">
        <v>588</v>
      </c>
      <c r="C183" s="748">
        <v>7711</v>
      </c>
    </row>
    <row r="184" spans="1:3" ht="15.75">
      <c r="A184" s="748">
        <v>7712</v>
      </c>
      <c r="B184" s="751" t="s">
        <v>589</v>
      </c>
      <c r="C184" s="748">
        <v>7712</v>
      </c>
    </row>
    <row r="185" spans="1:3" ht="15.75">
      <c r="A185" s="748">
        <v>7713</v>
      </c>
      <c r="B185" s="766" t="s">
        <v>590</v>
      </c>
      <c r="C185" s="748">
        <v>7713</v>
      </c>
    </row>
    <row r="186" spans="1:3" ht="15.75">
      <c r="A186" s="748">
        <v>7714</v>
      </c>
      <c r="B186" s="750" t="s">
        <v>591</v>
      </c>
      <c r="C186" s="748">
        <v>7714</v>
      </c>
    </row>
    <row r="187" spans="1:3" ht="15.75">
      <c r="A187" s="748">
        <v>7718</v>
      </c>
      <c r="B187" s="751" t="s">
        <v>592</v>
      </c>
      <c r="C187" s="748">
        <v>7718</v>
      </c>
    </row>
    <row r="188" spans="1:3" ht="15.75">
      <c r="A188" s="748">
        <v>7719</v>
      </c>
      <c r="B188" s="752" t="s">
        <v>593</v>
      </c>
      <c r="C188" s="748">
        <v>7719</v>
      </c>
    </row>
    <row r="189" spans="1:3" ht="15.75">
      <c r="A189" s="748">
        <v>7731</v>
      </c>
      <c r="B189" s="751" t="s">
        <v>594</v>
      </c>
      <c r="C189" s="748">
        <v>7731</v>
      </c>
    </row>
    <row r="190" spans="1:3" ht="15.75">
      <c r="A190" s="748">
        <v>7732</v>
      </c>
      <c r="B190" s="752" t="s">
        <v>595</v>
      </c>
      <c r="C190" s="748">
        <v>7732</v>
      </c>
    </row>
    <row r="191" spans="1:3" ht="15.75">
      <c r="A191" s="748">
        <v>7733</v>
      </c>
      <c r="B191" s="752" t="s">
        <v>596</v>
      </c>
      <c r="C191" s="748">
        <v>7733</v>
      </c>
    </row>
    <row r="192" spans="1:3" ht="15.75">
      <c r="A192" s="748">
        <v>7735</v>
      </c>
      <c r="B192" s="752" t="s">
        <v>597</v>
      </c>
      <c r="C192" s="748">
        <v>7735</v>
      </c>
    </row>
    <row r="193" spans="1:3" ht="15.75">
      <c r="A193" s="748">
        <v>7736</v>
      </c>
      <c r="B193" s="751" t="s">
        <v>598</v>
      </c>
      <c r="C193" s="748">
        <v>7736</v>
      </c>
    </row>
    <row r="194" spans="1:3" ht="15.75">
      <c r="A194" s="748">
        <v>7737</v>
      </c>
      <c r="B194" s="752" t="s">
        <v>599</v>
      </c>
      <c r="C194" s="748">
        <v>7737</v>
      </c>
    </row>
    <row r="195" spans="1:3" ht="15.75">
      <c r="A195" s="748">
        <v>7738</v>
      </c>
      <c r="B195" s="752" t="s">
        <v>600</v>
      </c>
      <c r="C195" s="748">
        <v>7738</v>
      </c>
    </row>
    <row r="196" spans="1:3" ht="15.75">
      <c r="A196" s="748">
        <v>7739</v>
      </c>
      <c r="B196" s="756" t="s">
        <v>601</v>
      </c>
      <c r="C196" s="748">
        <v>7739</v>
      </c>
    </row>
    <row r="197" spans="1:3" ht="15.75">
      <c r="A197" s="748">
        <v>7740</v>
      </c>
      <c r="B197" s="756" t="s">
        <v>602</v>
      </c>
      <c r="C197" s="748">
        <v>7740</v>
      </c>
    </row>
    <row r="198" spans="1:3" ht="15.75">
      <c r="A198" s="748">
        <v>7741</v>
      </c>
      <c r="B198" s="752" t="s">
        <v>603</v>
      </c>
      <c r="C198" s="748">
        <v>7741</v>
      </c>
    </row>
    <row r="199" spans="1:3" ht="15.75">
      <c r="A199" s="748">
        <v>7742</v>
      </c>
      <c r="B199" s="752" t="s">
        <v>604</v>
      </c>
      <c r="C199" s="748">
        <v>7742</v>
      </c>
    </row>
    <row r="200" spans="1:3" ht="15.75">
      <c r="A200" s="748">
        <v>7743</v>
      </c>
      <c r="B200" s="752" t="s">
        <v>605</v>
      </c>
      <c r="C200" s="748">
        <v>7743</v>
      </c>
    </row>
    <row r="201" spans="1:3" ht="15.75">
      <c r="A201" s="748">
        <v>7744</v>
      </c>
      <c r="B201" s="764" t="s">
        <v>606</v>
      </c>
      <c r="C201" s="748">
        <v>7744</v>
      </c>
    </row>
    <row r="202" spans="1:3" ht="15.75">
      <c r="A202" s="748">
        <v>7745</v>
      </c>
      <c r="B202" s="752" t="s">
        <v>607</v>
      </c>
      <c r="C202" s="748">
        <v>7745</v>
      </c>
    </row>
    <row r="203" spans="1:3" ht="15.75">
      <c r="A203" s="748">
        <v>7746</v>
      </c>
      <c r="B203" s="752" t="s">
        <v>608</v>
      </c>
      <c r="C203" s="748">
        <v>7746</v>
      </c>
    </row>
    <row r="204" spans="1:3" ht="15.75">
      <c r="A204" s="748">
        <v>7747</v>
      </c>
      <c r="B204" s="751" t="s">
        <v>609</v>
      </c>
      <c r="C204" s="748">
        <v>7747</v>
      </c>
    </row>
    <row r="205" spans="1:3" ht="15.75">
      <c r="A205" s="748">
        <v>7748</v>
      </c>
      <c r="B205" s="754" t="s">
        <v>610</v>
      </c>
      <c r="C205" s="748">
        <v>7748</v>
      </c>
    </row>
    <row r="206" spans="1:3" ht="15.75">
      <c r="A206" s="748">
        <v>7751</v>
      </c>
      <c r="B206" s="752" t="s">
        <v>611</v>
      </c>
      <c r="C206" s="748">
        <v>7751</v>
      </c>
    </row>
    <row r="207" spans="1:3" ht="15.75">
      <c r="A207" s="748">
        <v>7752</v>
      </c>
      <c r="B207" s="752" t="s">
        <v>612</v>
      </c>
      <c r="C207" s="748">
        <v>7752</v>
      </c>
    </row>
    <row r="208" spans="1:3" ht="15.75">
      <c r="A208" s="748">
        <v>7755</v>
      </c>
      <c r="B208" s="753" t="s">
        <v>613</v>
      </c>
      <c r="C208" s="748">
        <v>7755</v>
      </c>
    </row>
    <row r="209" spans="1:3" ht="15.75">
      <c r="A209" s="748">
        <v>7758</v>
      </c>
      <c r="B209" s="751" t="s">
        <v>614</v>
      </c>
      <c r="C209" s="748">
        <v>7758</v>
      </c>
    </row>
    <row r="210" spans="1:3" ht="15.75">
      <c r="A210" s="748">
        <v>7759</v>
      </c>
      <c r="B210" s="752" t="s">
        <v>615</v>
      </c>
      <c r="C210" s="748">
        <v>7759</v>
      </c>
    </row>
    <row r="211" spans="1:3" ht="15.75">
      <c r="A211" s="748">
        <v>7761</v>
      </c>
      <c r="B211" s="751" t="s">
        <v>616</v>
      </c>
      <c r="C211" s="748">
        <v>7761</v>
      </c>
    </row>
    <row r="212" spans="1:3" ht="15.75">
      <c r="A212" s="748">
        <v>7762</v>
      </c>
      <c r="B212" s="751" t="s">
        <v>617</v>
      </c>
      <c r="C212" s="748">
        <v>7762</v>
      </c>
    </row>
    <row r="213" spans="1:3" ht="15.75">
      <c r="A213" s="748">
        <v>7768</v>
      </c>
      <c r="B213" s="751" t="s">
        <v>618</v>
      </c>
      <c r="C213" s="748">
        <v>7768</v>
      </c>
    </row>
    <row r="214" spans="1:3" ht="15.75">
      <c r="A214" s="748">
        <v>8801</v>
      </c>
      <c r="B214" s="754" t="s">
        <v>1221</v>
      </c>
      <c r="C214" s="748">
        <v>8801</v>
      </c>
    </row>
    <row r="215" spans="1:3" ht="15.75">
      <c r="A215" s="748">
        <v>8802</v>
      </c>
      <c r="B215" s="751" t="s">
        <v>1222</v>
      </c>
      <c r="C215" s="748">
        <v>8802</v>
      </c>
    </row>
    <row r="216" spans="1:3" ht="15.75">
      <c r="A216" s="748">
        <v>8803</v>
      </c>
      <c r="B216" s="751" t="s">
        <v>1223</v>
      </c>
      <c r="C216" s="748">
        <v>8803</v>
      </c>
    </row>
    <row r="217" spans="1:3" ht="15.75">
      <c r="A217" s="748">
        <v>8804</v>
      </c>
      <c r="B217" s="751" t="s">
        <v>1224</v>
      </c>
      <c r="C217" s="748">
        <v>8804</v>
      </c>
    </row>
    <row r="218" spans="1:3" ht="15.75">
      <c r="A218" s="748">
        <v>8805</v>
      </c>
      <c r="B218" s="753" t="s">
        <v>1225</v>
      </c>
      <c r="C218" s="748">
        <v>8805</v>
      </c>
    </row>
    <row r="219" spans="1:3" ht="15.75">
      <c r="A219" s="748">
        <v>8807</v>
      </c>
      <c r="B219" s="759" t="s">
        <v>1226</v>
      </c>
      <c r="C219" s="748">
        <v>8807</v>
      </c>
    </row>
    <row r="220" spans="1:3" ht="15.75">
      <c r="A220" s="748">
        <v>8808</v>
      </c>
      <c r="B220" s="752" t="s">
        <v>1227</v>
      </c>
      <c r="C220" s="748">
        <v>8808</v>
      </c>
    </row>
    <row r="221" spans="1:3" ht="15.75">
      <c r="A221" s="748">
        <v>8809</v>
      </c>
      <c r="B221" s="752" t="s">
        <v>1228</v>
      </c>
      <c r="C221" s="748">
        <v>8809</v>
      </c>
    </row>
    <row r="222" spans="1:3" ht="15.75">
      <c r="A222" s="748">
        <v>8811</v>
      </c>
      <c r="B222" s="751" t="s">
        <v>1229</v>
      </c>
      <c r="C222" s="748">
        <v>8811</v>
      </c>
    </row>
    <row r="223" spans="1:3" ht="15.75">
      <c r="A223" s="748">
        <v>8813</v>
      </c>
      <c r="B223" s="752" t="s">
        <v>1230</v>
      </c>
      <c r="C223" s="748">
        <v>8813</v>
      </c>
    </row>
    <row r="224" spans="1:3" ht="15.75">
      <c r="A224" s="748">
        <v>8814</v>
      </c>
      <c r="B224" s="751" t="s">
        <v>364</v>
      </c>
      <c r="C224" s="748">
        <v>8814</v>
      </c>
    </row>
    <row r="225" spans="1:3" ht="15.75">
      <c r="A225" s="748">
        <v>8815</v>
      </c>
      <c r="B225" s="751" t="s">
        <v>365</v>
      </c>
      <c r="C225" s="748">
        <v>8815</v>
      </c>
    </row>
    <row r="226" spans="1:3" ht="15.75">
      <c r="A226" s="748">
        <v>8816</v>
      </c>
      <c r="B226" s="752" t="s">
        <v>366</v>
      </c>
      <c r="C226" s="748">
        <v>8816</v>
      </c>
    </row>
    <row r="227" spans="1:3" ht="15.75">
      <c r="A227" s="748">
        <v>8817</v>
      </c>
      <c r="B227" s="752" t="s">
        <v>367</v>
      </c>
      <c r="C227" s="748">
        <v>8817</v>
      </c>
    </row>
    <row r="228" spans="1:3" ht="15.75">
      <c r="A228" s="748">
        <v>8821</v>
      </c>
      <c r="B228" s="752" t="s">
        <v>368</v>
      </c>
      <c r="C228" s="748">
        <v>8821</v>
      </c>
    </row>
    <row r="229" spans="1:3" ht="15.75">
      <c r="A229" s="748">
        <v>8824</v>
      </c>
      <c r="B229" s="754" t="s">
        <v>369</v>
      </c>
      <c r="C229" s="748">
        <v>8824</v>
      </c>
    </row>
    <row r="230" spans="1:3" ht="15.75">
      <c r="A230" s="748">
        <v>8825</v>
      </c>
      <c r="B230" s="754" t="s">
        <v>370</v>
      </c>
      <c r="C230" s="748">
        <v>8825</v>
      </c>
    </row>
    <row r="231" spans="1:3" ht="15.75">
      <c r="A231" s="748">
        <v>8826</v>
      </c>
      <c r="B231" s="754" t="s">
        <v>371</v>
      </c>
      <c r="C231" s="748">
        <v>8826</v>
      </c>
    </row>
    <row r="232" spans="1:3" ht="15.75">
      <c r="A232" s="748">
        <v>8827</v>
      </c>
      <c r="B232" s="754" t="s">
        <v>372</v>
      </c>
      <c r="C232" s="748">
        <v>8827</v>
      </c>
    </row>
    <row r="233" spans="1:3" ht="15.75">
      <c r="A233" s="748">
        <v>8828</v>
      </c>
      <c r="B233" s="751" t="s">
        <v>373</v>
      </c>
      <c r="C233" s="748">
        <v>8828</v>
      </c>
    </row>
    <row r="234" spans="1:3" ht="15.75">
      <c r="A234" s="748">
        <v>8829</v>
      </c>
      <c r="B234" s="751" t="s">
        <v>374</v>
      </c>
      <c r="C234" s="748">
        <v>8829</v>
      </c>
    </row>
    <row r="235" spans="1:3" ht="15.75">
      <c r="A235" s="748">
        <v>8831</v>
      </c>
      <c r="B235" s="751" t="s">
        <v>375</v>
      </c>
      <c r="C235" s="748">
        <v>8831</v>
      </c>
    </row>
    <row r="236" spans="1:3" ht="15.75">
      <c r="A236" s="748">
        <v>8832</v>
      </c>
      <c r="B236" s="752" t="s">
        <v>376</v>
      </c>
      <c r="C236" s="748">
        <v>8832</v>
      </c>
    </row>
    <row r="237" spans="1:3" ht="15.75">
      <c r="A237" s="748">
        <v>8833</v>
      </c>
      <c r="B237" s="751" t="s">
        <v>377</v>
      </c>
      <c r="C237" s="748">
        <v>8833</v>
      </c>
    </row>
    <row r="238" spans="1:3" ht="15.75">
      <c r="A238" s="748">
        <v>8834</v>
      </c>
      <c r="B238" s="752" t="s">
        <v>378</v>
      </c>
      <c r="C238" s="748">
        <v>8834</v>
      </c>
    </row>
    <row r="239" spans="1:3" ht="15.75">
      <c r="A239" s="748">
        <v>8835</v>
      </c>
      <c r="B239" s="752" t="s">
        <v>379</v>
      </c>
      <c r="C239" s="748">
        <v>8835</v>
      </c>
    </row>
    <row r="240" spans="1:3" ht="15.75">
      <c r="A240" s="748">
        <v>8836</v>
      </c>
      <c r="B240" s="751" t="s">
        <v>380</v>
      </c>
      <c r="C240" s="748">
        <v>8836</v>
      </c>
    </row>
    <row r="241" spans="1:3" ht="15.75">
      <c r="A241" s="748">
        <v>8837</v>
      </c>
      <c r="B241" s="751" t="s">
        <v>381</v>
      </c>
      <c r="C241" s="748">
        <v>8837</v>
      </c>
    </row>
    <row r="242" spans="1:3" ht="15.75">
      <c r="A242" s="748">
        <v>8838</v>
      </c>
      <c r="B242" s="751" t="s">
        <v>382</v>
      </c>
      <c r="C242" s="748">
        <v>8838</v>
      </c>
    </row>
    <row r="243" spans="1:3" ht="15.75">
      <c r="A243" s="748">
        <v>8839</v>
      </c>
      <c r="B243" s="752" t="s">
        <v>383</v>
      </c>
      <c r="C243" s="748">
        <v>8839</v>
      </c>
    </row>
    <row r="244" spans="1:3" ht="15.75">
      <c r="A244" s="748">
        <v>8845</v>
      </c>
      <c r="B244" s="753" t="s">
        <v>384</v>
      </c>
      <c r="C244" s="748">
        <v>8845</v>
      </c>
    </row>
    <row r="245" spans="1:3" ht="15.75">
      <c r="A245" s="748">
        <v>8848</v>
      </c>
      <c r="B245" s="759" t="s">
        <v>385</v>
      </c>
      <c r="C245" s="748">
        <v>8848</v>
      </c>
    </row>
    <row r="246" spans="1:3" ht="15.75">
      <c r="A246" s="748">
        <v>8849</v>
      </c>
      <c r="B246" s="751" t="s">
        <v>386</v>
      </c>
      <c r="C246" s="748">
        <v>8849</v>
      </c>
    </row>
    <row r="247" spans="1:3" ht="15.75">
      <c r="A247" s="748">
        <v>8851</v>
      </c>
      <c r="B247" s="751" t="s">
        <v>387</v>
      </c>
      <c r="C247" s="748">
        <v>8851</v>
      </c>
    </row>
    <row r="248" spans="1:3" ht="15.75">
      <c r="A248" s="748">
        <v>8852</v>
      </c>
      <c r="B248" s="751" t="s">
        <v>388</v>
      </c>
      <c r="C248" s="748">
        <v>8852</v>
      </c>
    </row>
    <row r="249" spans="1:3" ht="15.75">
      <c r="A249" s="748">
        <v>8853</v>
      </c>
      <c r="B249" s="751" t="s">
        <v>389</v>
      </c>
      <c r="C249" s="748">
        <v>8853</v>
      </c>
    </row>
    <row r="250" spans="1:3" ht="15.75">
      <c r="A250" s="748">
        <v>8855</v>
      </c>
      <c r="B250" s="753" t="s">
        <v>390</v>
      </c>
      <c r="C250" s="748">
        <v>8855</v>
      </c>
    </row>
    <row r="251" spans="1:3" ht="15.75">
      <c r="A251" s="748">
        <v>8858</v>
      </c>
      <c r="B251" s="764" t="s">
        <v>391</v>
      </c>
      <c r="C251" s="748">
        <v>8858</v>
      </c>
    </row>
    <row r="252" spans="1:3" ht="15.75">
      <c r="A252" s="748">
        <v>8859</v>
      </c>
      <c r="B252" s="752" t="s">
        <v>392</v>
      </c>
      <c r="C252" s="748">
        <v>8859</v>
      </c>
    </row>
    <row r="253" spans="1:3" ht="15.75">
      <c r="A253" s="748">
        <v>8861</v>
      </c>
      <c r="B253" s="751" t="s">
        <v>393</v>
      </c>
      <c r="C253" s="748">
        <v>8861</v>
      </c>
    </row>
    <row r="254" spans="1:3" ht="15.75">
      <c r="A254" s="748">
        <v>8862</v>
      </c>
      <c r="B254" s="752" t="s">
        <v>394</v>
      </c>
      <c r="C254" s="748">
        <v>8862</v>
      </c>
    </row>
    <row r="255" spans="1:3" ht="15.75">
      <c r="A255" s="748">
        <v>8863</v>
      </c>
      <c r="B255" s="752" t="s">
        <v>395</v>
      </c>
      <c r="C255" s="748">
        <v>8863</v>
      </c>
    </row>
    <row r="256" spans="1:3" ht="15.75">
      <c r="A256" s="748">
        <v>8864</v>
      </c>
      <c r="B256" s="751" t="s">
        <v>396</v>
      </c>
      <c r="C256" s="748">
        <v>8864</v>
      </c>
    </row>
    <row r="257" spans="1:3" ht="15.75">
      <c r="A257" s="748">
        <v>8865</v>
      </c>
      <c r="B257" s="752" t="s">
        <v>397</v>
      </c>
      <c r="C257" s="748">
        <v>8865</v>
      </c>
    </row>
    <row r="258" spans="1:3" ht="15.75">
      <c r="A258" s="748">
        <v>8866</v>
      </c>
      <c r="B258" s="752" t="s">
        <v>1206</v>
      </c>
      <c r="C258" s="748">
        <v>8866</v>
      </c>
    </row>
    <row r="259" spans="1:3" ht="15.75">
      <c r="A259" s="748">
        <v>8867</v>
      </c>
      <c r="B259" s="752" t="s">
        <v>1207</v>
      </c>
      <c r="C259" s="748">
        <v>8867</v>
      </c>
    </row>
    <row r="260" spans="1:3" ht="15.75">
      <c r="A260" s="748">
        <v>8868</v>
      </c>
      <c r="B260" s="752" t="s">
        <v>1208</v>
      </c>
      <c r="C260" s="748">
        <v>8868</v>
      </c>
    </row>
    <row r="261" spans="1:3" ht="15.75">
      <c r="A261" s="748">
        <v>8869</v>
      </c>
      <c r="B261" s="751" t="s">
        <v>1209</v>
      </c>
      <c r="C261" s="748">
        <v>8869</v>
      </c>
    </row>
    <row r="262" spans="1:3" ht="15.75">
      <c r="A262" s="748">
        <v>8871</v>
      </c>
      <c r="B262" s="752" t="s">
        <v>1210</v>
      </c>
      <c r="C262" s="748">
        <v>8871</v>
      </c>
    </row>
    <row r="263" spans="1:3" ht="15.75">
      <c r="A263" s="748">
        <v>8872</v>
      </c>
      <c r="B263" s="752" t="s">
        <v>405</v>
      </c>
      <c r="C263" s="748">
        <v>8872</v>
      </c>
    </row>
    <row r="264" spans="1:3" ht="15.75">
      <c r="A264" s="748">
        <v>8873</v>
      </c>
      <c r="B264" s="752" t="s">
        <v>406</v>
      </c>
      <c r="C264" s="748">
        <v>8873</v>
      </c>
    </row>
    <row r="265" spans="1:3" ht="15.75">
      <c r="A265" s="748">
        <v>8875</v>
      </c>
      <c r="B265" s="752" t="s">
        <v>407</v>
      </c>
      <c r="C265" s="748">
        <v>8875</v>
      </c>
    </row>
    <row r="266" spans="1:3" ht="15.75">
      <c r="A266" s="748">
        <v>8876</v>
      </c>
      <c r="B266" s="752" t="s">
        <v>408</v>
      </c>
      <c r="C266" s="748">
        <v>8876</v>
      </c>
    </row>
    <row r="267" spans="1:3" ht="15.75">
      <c r="A267" s="748">
        <v>8877</v>
      </c>
      <c r="B267" s="751" t="s">
        <v>409</v>
      </c>
      <c r="C267" s="748">
        <v>8877</v>
      </c>
    </row>
    <row r="268" spans="1:3" ht="15.75">
      <c r="A268" s="748">
        <v>8878</v>
      </c>
      <c r="B268" s="764" t="s">
        <v>410</v>
      </c>
      <c r="C268" s="748">
        <v>8878</v>
      </c>
    </row>
    <row r="269" spans="1:3" ht="15.75">
      <c r="A269" s="748">
        <v>8885</v>
      </c>
      <c r="B269" s="754" t="s">
        <v>411</v>
      </c>
      <c r="C269" s="748">
        <v>8885</v>
      </c>
    </row>
    <row r="270" spans="1:3" ht="15.75">
      <c r="A270" s="748">
        <v>8888</v>
      </c>
      <c r="B270" s="751" t="s">
        <v>412</v>
      </c>
      <c r="C270" s="748">
        <v>8888</v>
      </c>
    </row>
    <row r="271" spans="1:3" ht="15.75">
      <c r="A271" s="748">
        <v>8897</v>
      </c>
      <c r="B271" s="751" t="s">
        <v>413</v>
      </c>
      <c r="C271" s="748">
        <v>8897</v>
      </c>
    </row>
    <row r="272" spans="1:3" ht="15.75">
      <c r="A272" s="748">
        <v>8898</v>
      </c>
      <c r="B272" s="751" t="s">
        <v>414</v>
      </c>
      <c r="C272" s="748">
        <v>8898</v>
      </c>
    </row>
    <row r="273" spans="1:3" ht="15.75">
      <c r="A273" s="748">
        <v>9910</v>
      </c>
      <c r="B273" s="754" t="s">
        <v>415</v>
      </c>
      <c r="C273" s="748">
        <v>9910</v>
      </c>
    </row>
    <row r="274" spans="1:3" ht="15.75">
      <c r="A274" s="748">
        <v>9997</v>
      </c>
      <c r="B274" s="751" t="s">
        <v>416</v>
      </c>
      <c r="C274" s="748">
        <v>9997</v>
      </c>
    </row>
    <row r="275" spans="1:3" ht="15.75">
      <c r="A275" s="748">
        <v>9998</v>
      </c>
      <c r="B275" s="751" t="s">
        <v>417</v>
      </c>
      <c r="C275" s="748">
        <v>9998</v>
      </c>
    </row>
    <row r="276" ht="14.25"/>
    <row r="277" ht="14.25"/>
    <row r="278" ht="14.25"/>
    <row r="279" ht="14.25"/>
    <row r="280" spans="1:2" ht="14.25">
      <c r="A280" s="668" t="s">
        <v>1593</v>
      </c>
      <c r="B280" s="669" t="s">
        <v>1598</v>
      </c>
    </row>
    <row r="281" spans="1:2" ht="14.25">
      <c r="A281" s="742" t="s">
        <v>418</v>
      </c>
      <c r="B281" s="743"/>
    </row>
    <row r="282" spans="1:2" ht="14.25">
      <c r="A282" s="744" t="s">
        <v>419</v>
      </c>
      <c r="B282" s="745" t="s">
        <v>420</v>
      </c>
    </row>
    <row r="283" spans="1:2" ht="14.25">
      <c r="A283" s="744" t="s">
        <v>421</v>
      </c>
      <c r="B283" s="745" t="s">
        <v>422</v>
      </c>
    </row>
    <row r="284" spans="1:2" ht="14.25">
      <c r="A284" s="744" t="s">
        <v>423</v>
      </c>
      <c r="B284" s="745" t="s">
        <v>424</v>
      </c>
    </row>
    <row r="285" spans="1:2" ht="14.25">
      <c r="A285" s="744" t="s">
        <v>425</v>
      </c>
      <c r="B285" s="745" t="s">
        <v>426</v>
      </c>
    </row>
    <row r="286" spans="1:2" ht="14.25">
      <c r="A286" s="744" t="s">
        <v>427</v>
      </c>
      <c r="B286" s="745" t="s">
        <v>428</v>
      </c>
    </row>
    <row r="287" spans="1:2" ht="14.25">
      <c r="A287" s="744" t="s">
        <v>429</v>
      </c>
      <c r="B287" s="745" t="s">
        <v>430</v>
      </c>
    </row>
    <row r="288" spans="1:2" ht="14.25">
      <c r="A288" s="744" t="s">
        <v>431</v>
      </c>
      <c r="B288" s="745" t="s">
        <v>432</v>
      </c>
    </row>
    <row r="289" spans="1:2" ht="14.25">
      <c r="A289" s="744" t="s">
        <v>433</v>
      </c>
      <c r="B289" s="745" t="s">
        <v>434</v>
      </c>
    </row>
    <row r="290" spans="1:2" ht="14.25">
      <c r="A290" s="744" t="s">
        <v>435</v>
      </c>
      <c r="B290" s="745" t="s">
        <v>436</v>
      </c>
    </row>
    <row r="291" ht="14.25"/>
    <row r="292" ht="14.25"/>
    <row r="293" spans="1:2" ht="14.25">
      <c r="A293" s="668" t="s">
        <v>1593</v>
      </c>
      <c r="B293" s="669" t="s">
        <v>1597</v>
      </c>
    </row>
    <row r="294" ht="15.75">
      <c r="B294" s="643" t="s">
        <v>1594</v>
      </c>
    </row>
    <row r="295" ht="18.75" thickBot="1">
      <c r="B295" s="643" t="s">
        <v>1595</v>
      </c>
    </row>
    <row r="296" spans="1:2" ht="16.5">
      <c r="A296" s="670" t="s">
        <v>437</v>
      </c>
      <c r="B296" s="671" t="s">
        <v>438</v>
      </c>
    </row>
    <row r="297" spans="1:2" ht="16.5">
      <c r="A297" s="672" t="s">
        <v>439</v>
      </c>
      <c r="B297" s="673" t="s">
        <v>440</v>
      </c>
    </row>
    <row r="298" spans="1:2" ht="16.5">
      <c r="A298" s="672" t="s">
        <v>441</v>
      </c>
      <c r="B298" s="674" t="s">
        <v>442</v>
      </c>
    </row>
    <row r="299" spans="1:2" ht="16.5">
      <c r="A299" s="672" t="s">
        <v>443</v>
      </c>
      <c r="B299" s="674" t="s">
        <v>444</v>
      </c>
    </row>
    <row r="300" spans="1:2" ht="16.5">
      <c r="A300" s="672" t="s">
        <v>445</v>
      </c>
      <c r="B300" s="674" t="s">
        <v>446</v>
      </c>
    </row>
    <row r="301" spans="1:2" ht="16.5">
      <c r="A301" s="672" t="s">
        <v>447</v>
      </c>
      <c r="B301" s="674" t="s">
        <v>448</v>
      </c>
    </row>
    <row r="302" spans="1:2" ht="16.5">
      <c r="A302" s="672" t="s">
        <v>449</v>
      </c>
      <c r="B302" s="674" t="s">
        <v>450</v>
      </c>
    </row>
    <row r="303" spans="1:2" ht="16.5">
      <c r="A303" s="672" t="s">
        <v>451</v>
      </c>
      <c r="B303" s="674" t="s">
        <v>452</v>
      </c>
    </row>
    <row r="304" spans="1:2" ht="16.5">
      <c r="A304" s="672" t="s">
        <v>453</v>
      </c>
      <c r="B304" s="674" t="s">
        <v>454</v>
      </c>
    </row>
    <row r="305" spans="1:2" ht="16.5">
      <c r="A305" s="672" t="s">
        <v>455</v>
      </c>
      <c r="B305" s="674" t="s">
        <v>456</v>
      </c>
    </row>
    <row r="306" spans="1:2" ht="16.5">
      <c r="A306" s="672" t="s">
        <v>457</v>
      </c>
      <c r="B306" s="674" t="s">
        <v>458</v>
      </c>
    </row>
    <row r="307" spans="1:2" ht="16.5">
      <c r="A307" s="672" t="s">
        <v>459</v>
      </c>
      <c r="B307" s="675" t="s">
        <v>460</v>
      </c>
    </row>
    <row r="308" spans="1:2" ht="16.5">
      <c r="A308" s="672" t="s">
        <v>461</v>
      </c>
      <c r="B308" s="675" t="s">
        <v>462</v>
      </c>
    </row>
    <row r="309" spans="1:2" ht="16.5">
      <c r="A309" s="672" t="s">
        <v>463</v>
      </c>
      <c r="B309" s="674" t="s">
        <v>464</v>
      </c>
    </row>
    <row r="310" spans="1:2" ht="16.5">
      <c r="A310" s="672" t="s">
        <v>465</v>
      </c>
      <c r="B310" s="674" t="s">
        <v>466</v>
      </c>
    </row>
    <row r="311" spans="1:2" ht="16.5">
      <c r="A311" s="672" t="s">
        <v>467</v>
      </c>
      <c r="B311" s="674" t="s">
        <v>468</v>
      </c>
    </row>
    <row r="312" spans="1:2" ht="16.5">
      <c r="A312" s="672" t="s">
        <v>469</v>
      </c>
      <c r="B312" s="674" t="s">
        <v>470</v>
      </c>
    </row>
    <row r="313" spans="1:2" ht="16.5">
      <c r="A313" s="672" t="s">
        <v>471</v>
      </c>
      <c r="B313" s="674" t="s">
        <v>472</v>
      </c>
    </row>
    <row r="314" spans="1:2" ht="16.5">
      <c r="A314" s="676" t="s">
        <v>473</v>
      </c>
      <c r="B314" s="674" t="s">
        <v>474</v>
      </c>
    </row>
    <row r="315" spans="1:2" ht="16.5">
      <c r="A315" s="676" t="s">
        <v>475</v>
      </c>
      <c r="B315" s="674" t="s">
        <v>476</v>
      </c>
    </row>
    <row r="316" spans="1:2" ht="16.5">
      <c r="A316" s="676" t="s">
        <v>477</v>
      </c>
      <c r="B316" s="674" t="s">
        <v>478</v>
      </c>
    </row>
    <row r="317" spans="1:2" s="644" customFormat="1" ht="16.5">
      <c r="A317" s="677" t="s">
        <v>479</v>
      </c>
      <c r="B317" s="678" t="s">
        <v>480</v>
      </c>
    </row>
    <row r="318" spans="1:2" ht="16.5">
      <c r="A318" s="676" t="s">
        <v>481</v>
      </c>
      <c r="B318" s="674" t="s">
        <v>482</v>
      </c>
    </row>
    <row r="319" spans="1:2" ht="30">
      <c r="A319" s="679" t="s">
        <v>483</v>
      </c>
      <c r="B319" s="680" t="s">
        <v>1042</v>
      </c>
    </row>
    <row r="320" spans="1:2" ht="16.5">
      <c r="A320" s="681" t="s">
        <v>1043</v>
      </c>
      <c r="B320" s="682" t="s">
        <v>1044</v>
      </c>
    </row>
    <row r="321" spans="1:2" ht="16.5">
      <c r="A321" s="681" t="s">
        <v>1045</v>
      </c>
      <c r="B321" s="682" t="s">
        <v>1046</v>
      </c>
    </row>
    <row r="322" spans="1:2" ht="16.5">
      <c r="A322" s="676" t="s">
        <v>1047</v>
      </c>
      <c r="B322" s="674" t="s">
        <v>1048</v>
      </c>
    </row>
    <row r="323" spans="1:2" ht="16.5">
      <c r="A323" s="676" t="s">
        <v>1049</v>
      </c>
      <c r="B323" s="674" t="s">
        <v>1050</v>
      </c>
    </row>
    <row r="324" spans="1:2" ht="16.5">
      <c r="A324" s="676" t="s">
        <v>1051</v>
      </c>
      <c r="B324" s="674" t="s">
        <v>1052</v>
      </c>
    </row>
    <row r="325" spans="1:2" ht="16.5">
      <c r="A325" s="676" t="s">
        <v>1053</v>
      </c>
      <c r="B325" s="674" t="s">
        <v>1054</v>
      </c>
    </row>
    <row r="326" spans="1:2" ht="16.5">
      <c r="A326" s="676" t="s">
        <v>1055</v>
      </c>
      <c r="B326" s="674" t="s">
        <v>1056</v>
      </c>
    </row>
    <row r="327" spans="1:2" ht="16.5">
      <c r="A327" s="676" t="s">
        <v>1057</v>
      </c>
      <c r="B327" s="674" t="s">
        <v>1058</v>
      </c>
    </row>
    <row r="328" spans="1:2" ht="16.5">
      <c r="A328" s="676" t="s">
        <v>1059</v>
      </c>
      <c r="B328" s="682" t="s">
        <v>1060</v>
      </c>
    </row>
    <row r="329" spans="1:2" ht="16.5">
      <c r="A329" s="676" t="s">
        <v>1061</v>
      </c>
      <c r="B329" s="682" t="s">
        <v>1062</v>
      </c>
    </row>
    <row r="330" spans="1:2" ht="16.5">
      <c r="A330" s="676" t="s">
        <v>1063</v>
      </c>
      <c r="B330" s="682" t="s">
        <v>1064</v>
      </c>
    </row>
    <row r="331" spans="1:2" ht="16.5">
      <c r="A331" s="676" t="s">
        <v>1065</v>
      </c>
      <c r="B331" s="674" t="s">
        <v>1066</v>
      </c>
    </row>
    <row r="332" spans="1:2" ht="16.5">
      <c r="A332" s="676" t="s">
        <v>1067</v>
      </c>
      <c r="B332" s="674" t="s">
        <v>1068</v>
      </c>
    </row>
    <row r="333" spans="1:2" ht="16.5">
      <c r="A333" s="676" t="s">
        <v>1069</v>
      </c>
      <c r="B333" s="682" t="s">
        <v>1070</v>
      </c>
    </row>
    <row r="334" spans="1:2" ht="16.5">
      <c r="A334" s="676" t="s">
        <v>1071</v>
      </c>
      <c r="B334" s="674" t="s">
        <v>1072</v>
      </c>
    </row>
    <row r="335" spans="1:2" ht="16.5">
      <c r="A335" s="676" t="s">
        <v>1073</v>
      </c>
      <c r="B335" s="674" t="s">
        <v>1074</v>
      </c>
    </row>
    <row r="336" spans="1:2" ht="16.5">
      <c r="A336" s="676" t="s">
        <v>1075</v>
      </c>
      <c r="B336" s="674" t="s">
        <v>1076</v>
      </c>
    </row>
    <row r="337" spans="1:2" ht="16.5">
      <c r="A337" s="676" t="s">
        <v>1077</v>
      </c>
      <c r="B337" s="674" t="s">
        <v>1078</v>
      </c>
    </row>
    <row r="338" spans="1:2" ht="16.5">
      <c r="A338" s="676" t="s">
        <v>1079</v>
      </c>
      <c r="B338" s="674" t="s">
        <v>1080</v>
      </c>
    </row>
    <row r="339" spans="1:2" ht="16.5">
      <c r="A339" s="676" t="s">
        <v>1081</v>
      </c>
      <c r="B339" s="674" t="s">
        <v>1082</v>
      </c>
    </row>
    <row r="340" spans="1:2" ht="16.5">
      <c r="A340" s="683" t="s">
        <v>1083</v>
      </c>
      <c r="B340" s="684" t="s">
        <v>1084</v>
      </c>
    </row>
    <row r="341" spans="1:2" s="644" customFormat="1" ht="16.5">
      <c r="A341" s="685" t="s">
        <v>1085</v>
      </c>
      <c r="B341" s="686" t="s">
        <v>1086</v>
      </c>
    </row>
    <row r="342" spans="1:2" s="644" customFormat="1" ht="16.5">
      <c r="A342" s="685" t="s">
        <v>1087</v>
      </c>
      <c r="B342" s="686" t="s">
        <v>1088</v>
      </c>
    </row>
    <row r="343" spans="1:2" s="644" customFormat="1" ht="16.5">
      <c r="A343" s="685" t="s">
        <v>1089</v>
      </c>
      <c r="B343" s="686" t="s">
        <v>1090</v>
      </c>
    </row>
    <row r="344" spans="1:3" ht="17.25" thickBot="1">
      <c r="A344" s="687" t="s">
        <v>1091</v>
      </c>
      <c r="B344" s="688" t="s">
        <v>1092</v>
      </c>
      <c r="C344" s="644"/>
    </row>
    <row r="345" spans="1:256" ht="18">
      <c r="A345" s="689"/>
      <c r="B345" s="690" t="s">
        <v>1596</v>
      </c>
      <c r="C345" s="644"/>
      <c r="D345" s="667"/>
      <c r="E345" s="667"/>
      <c r="F345" s="667"/>
      <c r="G345" s="667"/>
      <c r="H345" s="667"/>
      <c r="I345" s="667"/>
      <c r="J345" s="667"/>
      <c r="K345" s="667"/>
      <c r="L345" s="667"/>
      <c r="M345" s="667"/>
      <c r="N345" s="667"/>
      <c r="O345" s="667"/>
      <c r="P345" s="667"/>
      <c r="Q345" s="667"/>
      <c r="R345" s="667"/>
      <c r="S345" s="667"/>
      <c r="T345" s="667"/>
      <c r="U345" s="667"/>
      <c r="V345" s="667"/>
      <c r="W345" s="667"/>
      <c r="X345" s="667"/>
      <c r="Y345" s="667"/>
      <c r="Z345" s="667"/>
      <c r="AA345" s="667"/>
      <c r="AB345" s="667"/>
      <c r="AC345" s="667"/>
      <c r="AD345" s="667"/>
      <c r="AE345" s="667"/>
      <c r="AF345" s="667"/>
      <c r="AG345" s="667"/>
      <c r="AH345" s="667"/>
      <c r="AI345" s="667"/>
      <c r="AJ345" s="667"/>
      <c r="AK345" s="667"/>
      <c r="AL345" s="667"/>
      <c r="AM345" s="667"/>
      <c r="AN345" s="667"/>
      <c r="AO345" s="667"/>
      <c r="AP345" s="667"/>
      <c r="AQ345" s="667"/>
      <c r="AR345" s="667"/>
      <c r="AS345" s="667"/>
      <c r="AT345" s="667"/>
      <c r="AU345" s="667"/>
      <c r="AV345" s="667"/>
      <c r="AW345" s="667"/>
      <c r="AX345" s="667"/>
      <c r="AY345" s="667"/>
      <c r="AZ345" s="667"/>
      <c r="BA345" s="667"/>
      <c r="BB345" s="667"/>
      <c r="BC345" s="667"/>
      <c r="BD345" s="667"/>
      <c r="BE345" s="667"/>
      <c r="BF345" s="667"/>
      <c r="BG345" s="667"/>
      <c r="BH345" s="667"/>
      <c r="BI345" s="667"/>
      <c r="BJ345" s="667"/>
      <c r="BK345" s="667"/>
      <c r="BL345" s="667"/>
      <c r="BM345" s="667"/>
      <c r="BN345" s="667"/>
      <c r="BO345" s="667"/>
      <c r="BP345" s="667"/>
      <c r="BQ345" s="667"/>
      <c r="BR345" s="667"/>
      <c r="BS345" s="667"/>
      <c r="BT345" s="667"/>
      <c r="BU345" s="667"/>
      <c r="BV345" s="667"/>
      <c r="BW345" s="667"/>
      <c r="BX345" s="667"/>
      <c r="BY345" s="667"/>
      <c r="BZ345" s="667"/>
      <c r="CA345" s="667"/>
      <c r="CB345" s="667"/>
      <c r="CC345" s="667"/>
      <c r="CD345" s="667"/>
      <c r="CE345" s="667"/>
      <c r="CF345" s="667"/>
      <c r="CG345" s="667"/>
      <c r="CH345" s="667"/>
      <c r="CI345" s="667"/>
      <c r="CJ345" s="667"/>
      <c r="CK345" s="667"/>
      <c r="CL345" s="667"/>
      <c r="CM345" s="667"/>
      <c r="CN345" s="667"/>
      <c r="CO345" s="667"/>
      <c r="CP345" s="667"/>
      <c r="CQ345" s="667"/>
      <c r="CR345" s="667"/>
      <c r="CS345" s="667"/>
      <c r="CT345" s="667"/>
      <c r="CU345" s="667"/>
      <c r="CV345" s="667"/>
      <c r="CW345" s="667"/>
      <c r="CX345" s="667"/>
      <c r="CY345" s="667"/>
      <c r="CZ345" s="667"/>
      <c r="DA345" s="667"/>
      <c r="DB345" s="667"/>
      <c r="DC345" s="667"/>
      <c r="DD345" s="667"/>
      <c r="DE345" s="667"/>
      <c r="DF345" s="667"/>
      <c r="DG345" s="667"/>
      <c r="DH345" s="667"/>
      <c r="DI345" s="667"/>
      <c r="DJ345" s="667"/>
      <c r="DK345" s="667"/>
      <c r="DL345" s="667"/>
      <c r="DM345" s="667"/>
      <c r="DN345" s="667"/>
      <c r="DO345" s="667"/>
      <c r="DP345" s="667"/>
      <c r="DQ345" s="667"/>
      <c r="DR345" s="667"/>
      <c r="DS345" s="667"/>
      <c r="DT345" s="667"/>
      <c r="DU345" s="667"/>
      <c r="DV345" s="667"/>
      <c r="DW345" s="667"/>
      <c r="DX345" s="667"/>
      <c r="DY345" s="667"/>
      <c r="DZ345" s="667"/>
      <c r="EA345" s="667"/>
      <c r="EB345" s="667"/>
      <c r="EC345" s="667"/>
      <c r="ED345" s="667"/>
      <c r="EE345" s="667"/>
      <c r="EF345" s="667"/>
      <c r="EG345" s="667"/>
      <c r="EH345" s="667"/>
      <c r="EI345" s="667"/>
      <c r="EJ345" s="667"/>
      <c r="EK345" s="667"/>
      <c r="EL345" s="667"/>
      <c r="EM345" s="667"/>
      <c r="EN345" s="667"/>
      <c r="EO345" s="667"/>
      <c r="EP345" s="667"/>
      <c r="EQ345" s="667"/>
      <c r="ER345" s="667"/>
      <c r="ES345" s="667"/>
      <c r="ET345" s="667"/>
      <c r="EU345" s="667"/>
      <c r="EV345" s="667"/>
      <c r="EW345" s="667"/>
      <c r="EX345" s="667"/>
      <c r="EY345" s="667"/>
      <c r="EZ345" s="667"/>
      <c r="FA345" s="667"/>
      <c r="FB345" s="667"/>
      <c r="FC345" s="667"/>
      <c r="FD345" s="667"/>
      <c r="FE345" s="667"/>
      <c r="FF345" s="667"/>
      <c r="FG345" s="667"/>
      <c r="FH345" s="667"/>
      <c r="FI345" s="667"/>
      <c r="FJ345" s="667"/>
      <c r="FK345" s="667"/>
      <c r="FL345" s="667"/>
      <c r="FM345" s="667"/>
      <c r="FN345" s="667"/>
      <c r="FO345" s="667"/>
      <c r="FP345" s="667"/>
      <c r="FQ345" s="667"/>
      <c r="FR345" s="667"/>
      <c r="FS345" s="667"/>
      <c r="FT345" s="667"/>
      <c r="FU345" s="667"/>
      <c r="FV345" s="667"/>
      <c r="FW345" s="667"/>
      <c r="FX345" s="667"/>
      <c r="FY345" s="667"/>
      <c r="FZ345" s="667"/>
      <c r="GA345" s="667"/>
      <c r="GB345" s="667"/>
      <c r="GC345" s="667"/>
      <c r="GD345" s="667"/>
      <c r="GE345" s="667"/>
      <c r="GF345" s="667"/>
      <c r="GG345" s="667"/>
      <c r="GH345" s="667"/>
      <c r="GI345" s="667"/>
      <c r="GJ345" s="667"/>
      <c r="GK345" s="667"/>
      <c r="GL345" s="667"/>
      <c r="GM345" s="667"/>
      <c r="GN345" s="667"/>
      <c r="GO345" s="667"/>
      <c r="GP345" s="667"/>
      <c r="GQ345" s="667"/>
      <c r="GR345" s="667"/>
      <c r="GS345" s="667"/>
      <c r="GT345" s="667"/>
      <c r="GU345" s="667"/>
      <c r="GV345" s="667"/>
      <c r="GW345" s="667"/>
      <c r="GX345" s="667"/>
      <c r="GY345" s="667"/>
      <c r="GZ345" s="667"/>
      <c r="HA345" s="667"/>
      <c r="HB345" s="667"/>
      <c r="HC345" s="667"/>
      <c r="HD345" s="667"/>
      <c r="HE345" s="667"/>
      <c r="HF345" s="667"/>
      <c r="HG345" s="667"/>
      <c r="HH345" s="667"/>
      <c r="HI345" s="667"/>
      <c r="HJ345" s="667"/>
      <c r="HK345" s="667"/>
      <c r="HL345" s="667"/>
      <c r="HM345" s="667"/>
      <c r="HN345" s="667"/>
      <c r="HO345" s="667"/>
      <c r="HP345" s="667"/>
      <c r="HQ345" s="667"/>
      <c r="HR345" s="667"/>
      <c r="HS345" s="667"/>
      <c r="HT345" s="667"/>
      <c r="HU345" s="667"/>
      <c r="HV345" s="667"/>
      <c r="HW345" s="667"/>
      <c r="HX345" s="667"/>
      <c r="HY345" s="667"/>
      <c r="HZ345" s="667"/>
      <c r="IA345" s="667"/>
      <c r="IB345" s="667"/>
      <c r="IC345" s="667"/>
      <c r="ID345" s="667"/>
      <c r="IE345" s="667"/>
      <c r="IF345" s="667"/>
      <c r="IG345" s="667"/>
      <c r="IH345" s="667"/>
      <c r="II345" s="667"/>
      <c r="IJ345" s="667"/>
      <c r="IK345" s="667"/>
      <c r="IL345" s="667"/>
      <c r="IM345" s="667"/>
      <c r="IN345" s="667"/>
      <c r="IO345" s="667"/>
      <c r="IP345" s="667"/>
      <c r="IQ345" s="667"/>
      <c r="IR345" s="667"/>
      <c r="IS345" s="667"/>
      <c r="IT345" s="667"/>
      <c r="IU345" s="667"/>
      <c r="IV345" s="667"/>
    </row>
    <row r="346" spans="1:3" ht="18">
      <c r="A346" s="691"/>
      <c r="B346" s="692" t="s">
        <v>1093</v>
      </c>
      <c r="C346" s="644"/>
    </row>
    <row r="347" spans="1:3" ht="18">
      <c r="A347" s="691"/>
      <c r="B347" s="693" t="s">
        <v>1094</v>
      </c>
      <c r="C347" s="644"/>
    </row>
    <row r="348" spans="1:3" ht="18">
      <c r="A348" s="694" t="s">
        <v>1095</v>
      </c>
      <c r="B348" s="695" t="s">
        <v>1096</v>
      </c>
      <c r="C348" s="644"/>
    </row>
    <row r="349" spans="1:2" ht="18">
      <c r="A349" s="696" t="s">
        <v>1097</v>
      </c>
      <c r="B349" s="697" t="s">
        <v>1098</v>
      </c>
    </row>
    <row r="350" spans="1:2" ht="18">
      <c r="A350" s="696" t="s">
        <v>1099</v>
      </c>
      <c r="B350" s="698" t="s">
        <v>1100</v>
      </c>
    </row>
    <row r="351" spans="1:2" ht="18">
      <c r="A351" s="696" t="s">
        <v>1101</v>
      </c>
      <c r="B351" s="698" t="s">
        <v>1102</v>
      </c>
    </row>
    <row r="352" spans="1:2" ht="18">
      <c r="A352" s="696" t="s">
        <v>1103</v>
      </c>
      <c r="B352" s="698" t="s">
        <v>1342</v>
      </c>
    </row>
    <row r="353" spans="1:2" ht="18">
      <c r="A353" s="696" t="s">
        <v>1343</v>
      </c>
      <c r="B353" s="698" t="s">
        <v>760</v>
      </c>
    </row>
    <row r="354" spans="1:2" ht="18">
      <c r="A354" s="696" t="s">
        <v>761</v>
      </c>
      <c r="B354" s="698" t="s">
        <v>762</v>
      </c>
    </row>
    <row r="355" spans="1:2" ht="18">
      <c r="A355" s="696" t="s">
        <v>763</v>
      </c>
      <c r="B355" s="699" t="s">
        <v>764</v>
      </c>
    </row>
    <row r="356" spans="1:2" ht="18">
      <c r="A356" s="696" t="s">
        <v>765</v>
      </c>
      <c r="B356" s="699" t="s">
        <v>766</v>
      </c>
    </row>
    <row r="357" spans="1:2" ht="18">
      <c r="A357" s="696" t="s">
        <v>767</v>
      </c>
      <c r="B357" s="699" t="s">
        <v>768</v>
      </c>
    </row>
    <row r="358" spans="1:2" ht="18">
      <c r="A358" s="696" t="s">
        <v>769</v>
      </c>
      <c r="B358" s="699" t="s">
        <v>770</v>
      </c>
    </row>
    <row r="359" spans="1:2" ht="18">
      <c r="A359" s="696" t="s">
        <v>771</v>
      </c>
      <c r="B359" s="700" t="s">
        <v>772</v>
      </c>
    </row>
    <row r="360" spans="1:2" ht="18">
      <c r="A360" s="696" t="s">
        <v>773</v>
      </c>
      <c r="B360" s="700" t="s">
        <v>774</v>
      </c>
    </row>
    <row r="361" spans="1:2" ht="18">
      <c r="A361" s="696" t="s">
        <v>775</v>
      </c>
      <c r="B361" s="699" t="s">
        <v>776</v>
      </c>
    </row>
    <row r="362" spans="1:5" ht="18">
      <c r="A362" s="701" t="s">
        <v>777</v>
      </c>
      <c r="B362" s="699" t="s">
        <v>778</v>
      </c>
      <c r="C362" s="645" t="s">
        <v>779</v>
      </c>
      <c r="D362" s="646"/>
      <c r="E362" s="647"/>
    </row>
    <row r="363" spans="1:5" ht="18">
      <c r="A363" s="701" t="s">
        <v>780</v>
      </c>
      <c r="B363" s="698" t="s">
        <v>781</v>
      </c>
      <c r="C363" s="645" t="s">
        <v>779</v>
      </c>
      <c r="D363" s="646"/>
      <c r="E363" s="647"/>
    </row>
    <row r="364" spans="1:5" ht="18">
      <c r="A364" s="701" t="s">
        <v>782</v>
      </c>
      <c r="B364" s="699" t="s">
        <v>783</v>
      </c>
      <c r="C364" s="645" t="s">
        <v>779</v>
      </c>
      <c r="D364" s="646"/>
      <c r="E364" s="647"/>
    </row>
    <row r="365" spans="1:5" ht="18">
      <c r="A365" s="701" t="s">
        <v>784</v>
      </c>
      <c r="B365" s="699" t="s">
        <v>785</v>
      </c>
      <c r="C365" s="645" t="s">
        <v>779</v>
      </c>
      <c r="D365" s="646"/>
      <c r="E365" s="647"/>
    </row>
    <row r="366" spans="1:5" ht="18">
      <c r="A366" s="701" t="s">
        <v>786</v>
      </c>
      <c r="B366" s="699" t="s">
        <v>787</v>
      </c>
      <c r="C366" s="645" t="s">
        <v>779</v>
      </c>
      <c r="D366" s="646"/>
      <c r="E366" s="647"/>
    </row>
    <row r="367" spans="1:5" ht="18">
      <c r="A367" s="701" t="s">
        <v>788</v>
      </c>
      <c r="B367" s="699" t="s">
        <v>789</v>
      </c>
      <c r="C367" s="645" t="s">
        <v>779</v>
      </c>
      <c r="D367" s="646"/>
      <c r="E367" s="647"/>
    </row>
    <row r="368" spans="1:5" ht="18">
      <c r="A368" s="701" t="s">
        <v>790</v>
      </c>
      <c r="B368" s="699" t="s">
        <v>791</v>
      </c>
      <c r="C368" s="645" t="s">
        <v>779</v>
      </c>
      <c r="D368" s="646"/>
      <c r="E368" s="647"/>
    </row>
    <row r="369" spans="1:5" ht="18">
      <c r="A369" s="701" t="s">
        <v>792</v>
      </c>
      <c r="B369" s="699" t="s">
        <v>793</v>
      </c>
      <c r="C369" s="645" t="s">
        <v>779</v>
      </c>
      <c r="D369" s="646"/>
      <c r="E369" s="647"/>
    </row>
    <row r="370" spans="1:5" ht="18">
      <c r="A370" s="701" t="s">
        <v>794</v>
      </c>
      <c r="B370" s="699" t="s">
        <v>795</v>
      </c>
      <c r="C370" s="645" t="s">
        <v>779</v>
      </c>
      <c r="D370" s="646"/>
      <c r="E370" s="647"/>
    </row>
    <row r="371" spans="1:5" ht="18">
      <c r="A371" s="701" t="s">
        <v>796</v>
      </c>
      <c r="B371" s="698" t="s">
        <v>797</v>
      </c>
      <c r="C371" s="645" t="s">
        <v>779</v>
      </c>
      <c r="D371" s="646"/>
      <c r="E371" s="647"/>
    </row>
    <row r="372" spans="1:5" ht="18">
      <c r="A372" s="701" t="s">
        <v>798</v>
      </c>
      <c r="B372" s="699" t="s">
        <v>799</v>
      </c>
      <c r="C372" s="645" t="s">
        <v>779</v>
      </c>
      <c r="D372" s="646"/>
      <c r="E372" s="647"/>
    </row>
    <row r="373" spans="1:5" ht="18">
      <c r="A373" s="701" t="s">
        <v>800</v>
      </c>
      <c r="B373" s="698" t="s">
        <v>801</v>
      </c>
      <c r="C373" s="645" t="s">
        <v>779</v>
      </c>
      <c r="D373" s="646"/>
      <c r="E373" s="647"/>
    </row>
    <row r="374" spans="1:5" ht="18">
      <c r="A374" s="701" t="s">
        <v>802</v>
      </c>
      <c r="B374" s="698" t="s">
        <v>803</v>
      </c>
      <c r="C374" s="645" t="s">
        <v>779</v>
      </c>
      <c r="D374" s="646"/>
      <c r="E374" s="647"/>
    </row>
    <row r="375" spans="1:5" ht="18">
      <c r="A375" s="701" t="s">
        <v>804</v>
      </c>
      <c r="B375" s="698" t="s">
        <v>805</v>
      </c>
      <c r="C375" s="645" t="s">
        <v>779</v>
      </c>
      <c r="D375" s="646"/>
      <c r="E375" s="647"/>
    </row>
    <row r="376" spans="1:5" ht="18">
      <c r="A376" s="701" t="s">
        <v>806</v>
      </c>
      <c r="B376" s="698" t="s">
        <v>807</v>
      </c>
      <c r="C376" s="645" t="s">
        <v>779</v>
      </c>
      <c r="D376" s="646"/>
      <c r="E376" s="647"/>
    </row>
    <row r="377" spans="1:5" ht="18">
      <c r="A377" s="701" t="s">
        <v>808</v>
      </c>
      <c r="B377" s="698" t="s">
        <v>809</v>
      </c>
      <c r="C377" s="645" t="s">
        <v>779</v>
      </c>
      <c r="D377" s="646"/>
      <c r="E377" s="647"/>
    </row>
    <row r="378" spans="1:5" ht="18">
      <c r="A378" s="701" t="s">
        <v>810</v>
      </c>
      <c r="B378" s="698" t="s">
        <v>811</v>
      </c>
      <c r="C378" s="645" t="s">
        <v>779</v>
      </c>
      <c r="D378" s="646"/>
      <c r="E378" s="647"/>
    </row>
    <row r="379" spans="1:5" ht="18">
      <c r="A379" s="701" t="s">
        <v>812</v>
      </c>
      <c r="B379" s="698" t="s">
        <v>813</v>
      </c>
      <c r="C379" s="645" t="s">
        <v>779</v>
      </c>
      <c r="D379" s="646"/>
      <c r="E379" s="647"/>
    </row>
    <row r="380" spans="1:5" ht="18">
      <c r="A380" s="701" t="s">
        <v>814</v>
      </c>
      <c r="B380" s="698" t="s">
        <v>815</v>
      </c>
      <c r="C380" s="645" t="s">
        <v>779</v>
      </c>
      <c r="D380" s="646"/>
      <c r="E380" s="647"/>
    </row>
    <row r="381" spans="1:5" ht="18">
      <c r="A381" s="701" t="s">
        <v>816</v>
      </c>
      <c r="B381" s="702" t="s">
        <v>817</v>
      </c>
      <c r="C381" s="645" t="s">
        <v>779</v>
      </c>
      <c r="D381" s="646"/>
      <c r="E381" s="647"/>
    </row>
    <row r="382" spans="1:5" ht="18">
      <c r="A382" s="701" t="s">
        <v>818</v>
      </c>
      <c r="B382" s="702" t="s">
        <v>819</v>
      </c>
      <c r="C382" s="645" t="s">
        <v>779</v>
      </c>
      <c r="D382" s="646"/>
      <c r="E382" s="647"/>
    </row>
    <row r="383" spans="1:5" ht="18">
      <c r="A383" s="703" t="s">
        <v>820</v>
      </c>
      <c r="B383" s="704" t="s">
        <v>821</v>
      </c>
      <c r="C383" s="645" t="s">
        <v>779</v>
      </c>
      <c r="D383" s="648"/>
      <c r="E383" s="647"/>
    </row>
    <row r="384" spans="1:5" ht="18">
      <c r="A384" s="691" t="s">
        <v>779</v>
      </c>
      <c r="B384" s="705" t="s">
        <v>822</v>
      </c>
      <c r="C384" s="645" t="s">
        <v>779</v>
      </c>
      <c r="D384" s="649"/>
      <c r="E384" s="647"/>
    </row>
    <row r="385" spans="1:5" ht="18">
      <c r="A385" s="706" t="s">
        <v>823</v>
      </c>
      <c r="B385" s="707" t="s">
        <v>824</v>
      </c>
      <c r="C385" s="645" t="s">
        <v>779</v>
      </c>
      <c r="D385" s="646"/>
      <c r="E385" s="647"/>
    </row>
    <row r="386" spans="1:5" ht="18">
      <c r="A386" s="701" t="s">
        <v>825</v>
      </c>
      <c r="B386" s="682" t="s">
        <v>826</v>
      </c>
      <c r="C386" s="645" t="s">
        <v>779</v>
      </c>
      <c r="D386" s="646"/>
      <c r="E386" s="647"/>
    </row>
    <row r="387" spans="1:5" ht="18">
      <c r="A387" s="708" t="s">
        <v>827</v>
      </c>
      <c r="B387" s="709" t="s">
        <v>828</v>
      </c>
      <c r="C387" s="645" t="s">
        <v>779</v>
      </c>
      <c r="D387" s="646"/>
      <c r="E387" s="647"/>
    </row>
    <row r="388" spans="1:5" ht="18">
      <c r="A388" s="691" t="s">
        <v>779</v>
      </c>
      <c r="B388" s="710" t="s">
        <v>829</v>
      </c>
      <c r="C388" s="645" t="s">
        <v>779</v>
      </c>
      <c r="D388" s="650"/>
      <c r="E388" s="647"/>
    </row>
    <row r="389" spans="1:5" ht="16.5">
      <c r="A389" s="711" t="s">
        <v>1073</v>
      </c>
      <c r="B389" s="674" t="s">
        <v>1074</v>
      </c>
      <c r="C389" s="645" t="s">
        <v>779</v>
      </c>
      <c r="D389" s="651"/>
      <c r="E389" s="647"/>
    </row>
    <row r="390" spans="1:5" ht="16.5">
      <c r="A390" s="711" t="s">
        <v>1075</v>
      </c>
      <c r="B390" s="674" t="s">
        <v>1076</v>
      </c>
      <c r="C390" s="645" t="s">
        <v>779</v>
      </c>
      <c r="D390" s="651"/>
      <c r="E390" s="647"/>
    </row>
    <row r="391" spans="1:5" ht="16.5">
      <c r="A391" s="712" t="s">
        <v>1077</v>
      </c>
      <c r="B391" s="713" t="s">
        <v>1078</v>
      </c>
      <c r="C391" s="645" t="s">
        <v>779</v>
      </c>
      <c r="D391" s="651"/>
      <c r="E391" s="647"/>
    </row>
    <row r="392" spans="1:5" ht="18">
      <c r="A392" s="691" t="s">
        <v>779</v>
      </c>
      <c r="B392" s="710" t="s">
        <v>830</v>
      </c>
      <c r="C392" s="645" t="s">
        <v>779</v>
      </c>
      <c r="D392" s="650"/>
      <c r="E392" s="647"/>
    </row>
    <row r="393" spans="1:5" ht="18">
      <c r="A393" s="706" t="s">
        <v>831</v>
      </c>
      <c r="B393" s="707" t="s">
        <v>832</v>
      </c>
      <c r="C393" s="645" t="s">
        <v>779</v>
      </c>
      <c r="D393" s="646"/>
      <c r="E393" s="647"/>
    </row>
    <row r="394" spans="1:5" ht="18.75" thickBot="1">
      <c r="A394" s="714" t="s">
        <v>833</v>
      </c>
      <c r="B394" s="715" t="s">
        <v>834</v>
      </c>
      <c r="C394" s="645" t="s">
        <v>779</v>
      </c>
      <c r="D394" s="652"/>
      <c r="E394" s="647"/>
    </row>
    <row r="395" spans="1:5" ht="16.5">
      <c r="A395" s="716" t="s">
        <v>835</v>
      </c>
      <c r="B395" s="717" t="s">
        <v>179</v>
      </c>
      <c r="C395" s="645" t="s">
        <v>779</v>
      </c>
      <c r="D395" s="651"/>
      <c r="E395" s="647"/>
    </row>
    <row r="396" spans="1:5" ht="16.5">
      <c r="A396" s="711" t="s">
        <v>180</v>
      </c>
      <c r="B396" s="674" t="s">
        <v>181</v>
      </c>
      <c r="C396" s="645" t="s">
        <v>779</v>
      </c>
      <c r="D396" s="653"/>
      <c r="E396" s="647"/>
    </row>
    <row r="397" spans="1:5" ht="18.75" thickBot="1">
      <c r="A397" s="718" t="s">
        <v>182</v>
      </c>
      <c r="B397" s="719" t="s">
        <v>183</v>
      </c>
      <c r="C397" s="645" t="s">
        <v>779</v>
      </c>
      <c r="D397" s="652"/>
      <c r="E397" s="647"/>
    </row>
    <row r="398" spans="1:5" ht="16.5">
      <c r="A398" s="720" t="s">
        <v>184</v>
      </c>
      <c r="B398" s="721" t="s">
        <v>185</v>
      </c>
      <c r="C398" s="645" t="s">
        <v>779</v>
      </c>
      <c r="D398" s="653"/>
      <c r="E398" s="647"/>
    </row>
    <row r="399" spans="1:5" ht="16.5">
      <c r="A399" s="722" t="s">
        <v>186</v>
      </c>
      <c r="B399" s="674" t="s">
        <v>187</v>
      </c>
      <c r="C399" s="645" t="s">
        <v>779</v>
      </c>
      <c r="D399" s="655"/>
      <c r="E399" s="647"/>
    </row>
    <row r="400" spans="1:5" ht="16.5">
      <c r="A400" s="711" t="s">
        <v>188</v>
      </c>
      <c r="B400" s="678" t="s">
        <v>189</v>
      </c>
      <c r="C400" s="645" t="s">
        <v>779</v>
      </c>
      <c r="D400" s="653"/>
      <c r="E400" s="647"/>
    </row>
    <row r="401" spans="1:5" ht="17.25" thickBot="1">
      <c r="A401" s="723" t="s">
        <v>190</v>
      </c>
      <c r="B401" s="724" t="s">
        <v>191</v>
      </c>
      <c r="C401" s="645" t="s">
        <v>779</v>
      </c>
      <c r="D401" s="653"/>
      <c r="E401" s="647"/>
    </row>
    <row r="402" spans="1:5" ht="18">
      <c r="A402" s="725" t="s">
        <v>192</v>
      </c>
      <c r="B402" s="726" t="s">
        <v>193</v>
      </c>
      <c r="C402" s="645" t="s">
        <v>779</v>
      </c>
      <c r="D402" s="656"/>
      <c r="E402" s="647"/>
    </row>
    <row r="403" spans="1:5" ht="18">
      <c r="A403" s="727" t="s">
        <v>194</v>
      </c>
      <c r="B403" s="728" t="s">
        <v>195</v>
      </c>
      <c r="C403" s="645" t="s">
        <v>779</v>
      </c>
      <c r="D403" s="656"/>
      <c r="E403" s="647"/>
    </row>
    <row r="404" spans="1:5" ht="18">
      <c r="A404" s="727" t="s">
        <v>196</v>
      </c>
      <c r="B404" s="729" t="s">
        <v>197</v>
      </c>
      <c r="C404" s="645" t="s">
        <v>779</v>
      </c>
      <c r="D404" s="656"/>
      <c r="E404" s="647"/>
    </row>
    <row r="405" spans="1:5" ht="18">
      <c r="A405" s="727" t="s">
        <v>198</v>
      </c>
      <c r="B405" s="728" t="s">
        <v>199</v>
      </c>
      <c r="C405" s="645" t="s">
        <v>779</v>
      </c>
      <c r="D405" s="656"/>
      <c r="E405" s="647"/>
    </row>
    <row r="406" spans="1:5" ht="18">
      <c r="A406" s="727" t="s">
        <v>200</v>
      </c>
      <c r="B406" s="728" t="s">
        <v>201</v>
      </c>
      <c r="C406" s="645" t="s">
        <v>779</v>
      </c>
      <c r="D406" s="656"/>
      <c r="E406" s="647"/>
    </row>
    <row r="407" spans="1:5" ht="18">
      <c r="A407" s="727" t="s">
        <v>202</v>
      </c>
      <c r="B407" s="730" t="s">
        <v>203</v>
      </c>
      <c r="C407" s="645" t="s">
        <v>779</v>
      </c>
      <c r="D407" s="656"/>
      <c r="E407" s="647"/>
    </row>
    <row r="408" spans="1:5" ht="18">
      <c r="A408" s="727" t="s">
        <v>204</v>
      </c>
      <c r="B408" s="730" t="s">
        <v>205</v>
      </c>
      <c r="C408" s="645" t="s">
        <v>779</v>
      </c>
      <c r="D408" s="656"/>
      <c r="E408" s="647"/>
    </row>
    <row r="409" spans="1:5" ht="18">
      <c r="A409" s="727" t="s">
        <v>206</v>
      </c>
      <c r="B409" s="730" t="s">
        <v>207</v>
      </c>
      <c r="C409" s="645" t="s">
        <v>779</v>
      </c>
      <c r="D409" s="657"/>
      <c r="E409" s="647"/>
    </row>
    <row r="410" spans="1:5" ht="18">
      <c r="A410" s="727" t="s">
        <v>208</v>
      </c>
      <c r="B410" s="730" t="s">
        <v>209</v>
      </c>
      <c r="C410" s="645" t="s">
        <v>779</v>
      </c>
      <c r="D410" s="657"/>
      <c r="E410" s="647"/>
    </row>
    <row r="411" spans="1:5" ht="18">
      <c r="A411" s="727" t="s">
        <v>210</v>
      </c>
      <c r="B411" s="730" t="s">
        <v>838</v>
      </c>
      <c r="C411" s="645" t="s">
        <v>779</v>
      </c>
      <c r="D411" s="657"/>
      <c r="E411" s="647"/>
    </row>
    <row r="412" spans="1:5" ht="18">
      <c r="A412" s="727" t="s">
        <v>839</v>
      </c>
      <c r="B412" s="728" t="s">
        <v>840</v>
      </c>
      <c r="C412" s="645" t="s">
        <v>779</v>
      </c>
      <c r="D412" s="657"/>
      <c r="E412" s="647"/>
    </row>
    <row r="413" spans="1:5" ht="18">
      <c r="A413" s="727" t="s">
        <v>841</v>
      </c>
      <c r="B413" s="728" t="s">
        <v>842</v>
      </c>
      <c r="C413" s="645" t="s">
        <v>779</v>
      </c>
      <c r="D413" s="657"/>
      <c r="E413" s="647"/>
    </row>
    <row r="414" spans="1:5" ht="18">
      <c r="A414" s="727" t="s">
        <v>843</v>
      </c>
      <c r="B414" s="728" t="s">
        <v>844</v>
      </c>
      <c r="C414" s="645" t="s">
        <v>779</v>
      </c>
      <c r="D414" s="657"/>
      <c r="E414" s="647"/>
    </row>
    <row r="415" spans="1:5" ht="18.75" thickBot="1">
      <c r="A415" s="731" t="s">
        <v>845</v>
      </c>
      <c r="B415" s="732" t="s">
        <v>846</v>
      </c>
      <c r="C415" s="645" t="s">
        <v>779</v>
      </c>
      <c r="D415" s="657"/>
      <c r="E415" s="647"/>
    </row>
    <row r="416" spans="1:5" ht="18">
      <c r="A416" s="725" t="s">
        <v>847</v>
      </c>
      <c r="B416" s="726" t="s">
        <v>848</v>
      </c>
      <c r="C416" s="645" t="s">
        <v>779</v>
      </c>
      <c r="D416" s="656"/>
      <c r="E416" s="647"/>
    </row>
    <row r="417" spans="1:5" ht="18">
      <c r="A417" s="727" t="s">
        <v>849</v>
      </c>
      <c r="B417" s="729" t="s">
        <v>850</v>
      </c>
      <c r="C417" s="645" t="s">
        <v>779</v>
      </c>
      <c r="D417" s="657"/>
      <c r="E417" s="647"/>
    </row>
    <row r="418" spans="1:5" ht="18">
      <c r="A418" s="727" t="s">
        <v>851</v>
      </c>
      <c r="B418" s="728" t="s">
        <v>852</v>
      </c>
      <c r="C418" s="645" t="s">
        <v>779</v>
      </c>
      <c r="D418" s="657"/>
      <c r="E418" s="647"/>
    </row>
    <row r="419" spans="1:5" ht="18">
      <c r="A419" s="727" t="s">
        <v>853</v>
      </c>
      <c r="B419" s="728" t="s">
        <v>854</v>
      </c>
      <c r="C419" s="645" t="s">
        <v>779</v>
      </c>
      <c r="D419" s="657"/>
      <c r="E419" s="647"/>
    </row>
    <row r="420" spans="1:5" ht="18">
      <c r="A420" s="727" t="s">
        <v>855</v>
      </c>
      <c r="B420" s="728" t="s">
        <v>856</v>
      </c>
      <c r="C420" s="645" t="s">
        <v>779</v>
      </c>
      <c r="D420" s="657"/>
      <c r="E420" s="647"/>
    </row>
    <row r="421" spans="1:5" ht="18">
      <c r="A421" s="727" t="s">
        <v>857</v>
      </c>
      <c r="B421" s="728" t="s">
        <v>858</v>
      </c>
      <c r="C421" s="645" t="s">
        <v>779</v>
      </c>
      <c r="D421" s="657"/>
      <c r="E421" s="647"/>
    </row>
    <row r="422" spans="1:5" ht="18">
      <c r="A422" s="727" t="s">
        <v>859</v>
      </c>
      <c r="B422" s="728" t="s">
        <v>860</v>
      </c>
      <c r="C422" s="645" t="s">
        <v>779</v>
      </c>
      <c r="D422" s="657"/>
      <c r="E422" s="647"/>
    </row>
    <row r="423" spans="1:5" ht="18">
      <c r="A423" s="727" t="s">
        <v>861</v>
      </c>
      <c r="B423" s="728" t="s">
        <v>862</v>
      </c>
      <c r="C423" s="645" t="s">
        <v>779</v>
      </c>
      <c r="D423" s="657"/>
      <c r="E423" s="647"/>
    </row>
    <row r="424" spans="1:5" ht="18">
      <c r="A424" s="727" t="s">
        <v>863</v>
      </c>
      <c r="B424" s="728" t="s">
        <v>864</v>
      </c>
      <c r="C424" s="645" t="s">
        <v>779</v>
      </c>
      <c r="D424" s="657"/>
      <c r="E424" s="647"/>
    </row>
    <row r="425" spans="1:5" ht="18">
      <c r="A425" s="727" t="s">
        <v>865</v>
      </c>
      <c r="B425" s="728" t="s">
        <v>866</v>
      </c>
      <c r="C425" s="645" t="s">
        <v>779</v>
      </c>
      <c r="D425" s="657"/>
      <c r="E425" s="647"/>
    </row>
    <row r="426" spans="1:5" ht="18">
      <c r="A426" s="727" t="s">
        <v>867</v>
      </c>
      <c r="B426" s="728" t="s">
        <v>868</v>
      </c>
      <c r="C426" s="645" t="s">
        <v>779</v>
      </c>
      <c r="D426" s="657"/>
      <c r="E426" s="647"/>
    </row>
    <row r="427" spans="1:5" ht="18">
      <c r="A427" s="727" t="s">
        <v>869</v>
      </c>
      <c r="B427" s="728" t="s">
        <v>870</v>
      </c>
      <c r="C427" s="645" t="s">
        <v>779</v>
      </c>
      <c r="D427" s="657"/>
      <c r="E427" s="647"/>
    </row>
    <row r="428" spans="1:5" ht="18.75" thickBot="1">
      <c r="A428" s="731" t="s">
        <v>871</v>
      </c>
      <c r="B428" s="732" t="s">
        <v>872</v>
      </c>
      <c r="C428" s="645" t="s">
        <v>779</v>
      </c>
      <c r="D428" s="657"/>
      <c r="E428" s="647"/>
    </row>
    <row r="429" spans="1:5" ht="18">
      <c r="A429" s="725" t="s">
        <v>873</v>
      </c>
      <c r="B429" s="726" t="s">
        <v>874</v>
      </c>
      <c r="C429" s="645" t="s">
        <v>779</v>
      </c>
      <c r="D429" s="657"/>
      <c r="E429" s="647"/>
    </row>
    <row r="430" spans="1:5" ht="18">
      <c r="A430" s="727" t="s">
        <v>875</v>
      </c>
      <c r="B430" s="728" t="s">
        <v>876</v>
      </c>
      <c r="C430" s="645" t="s">
        <v>779</v>
      </c>
      <c r="D430" s="657"/>
      <c r="E430" s="647"/>
    </row>
    <row r="431" spans="1:5" ht="18">
      <c r="A431" s="727" t="s">
        <v>877</v>
      </c>
      <c r="B431" s="728" t="s">
        <v>878</v>
      </c>
      <c r="C431" s="645" t="s">
        <v>779</v>
      </c>
      <c r="D431" s="657"/>
      <c r="E431" s="647"/>
    </row>
    <row r="432" spans="1:5" ht="18">
      <c r="A432" s="727" t="s">
        <v>879</v>
      </c>
      <c r="B432" s="728" t="s">
        <v>880</v>
      </c>
      <c r="C432" s="645" t="s">
        <v>779</v>
      </c>
      <c r="D432" s="657"/>
      <c r="E432" s="647"/>
    </row>
    <row r="433" spans="1:5" ht="18">
      <c r="A433" s="727" t="s">
        <v>881</v>
      </c>
      <c r="B433" s="729" t="s">
        <v>882</v>
      </c>
      <c r="C433" s="645" t="s">
        <v>779</v>
      </c>
      <c r="D433" s="657"/>
      <c r="E433" s="647"/>
    </row>
    <row r="434" spans="1:5" ht="18">
      <c r="A434" s="727" t="s">
        <v>883</v>
      </c>
      <c r="B434" s="728" t="s">
        <v>884</v>
      </c>
      <c r="C434" s="645" t="s">
        <v>779</v>
      </c>
      <c r="D434" s="657"/>
      <c r="E434" s="647"/>
    </row>
    <row r="435" spans="1:5" ht="18">
      <c r="A435" s="727" t="s">
        <v>885</v>
      </c>
      <c r="B435" s="728" t="s">
        <v>886</v>
      </c>
      <c r="C435" s="645" t="s">
        <v>779</v>
      </c>
      <c r="D435" s="657"/>
      <c r="E435" s="647"/>
    </row>
    <row r="436" spans="1:5" ht="18">
      <c r="A436" s="727" t="s">
        <v>887</v>
      </c>
      <c r="B436" s="728" t="s">
        <v>888</v>
      </c>
      <c r="C436" s="645" t="s">
        <v>779</v>
      </c>
      <c r="D436" s="657"/>
      <c r="E436" s="647"/>
    </row>
    <row r="437" spans="1:5" ht="18">
      <c r="A437" s="727" t="s">
        <v>889</v>
      </c>
      <c r="B437" s="728" t="s">
        <v>890</v>
      </c>
      <c r="C437" s="645" t="s">
        <v>779</v>
      </c>
      <c r="D437" s="657"/>
      <c r="E437" s="647"/>
    </row>
    <row r="438" spans="1:5" ht="18">
      <c r="A438" s="727" t="s">
        <v>891</v>
      </c>
      <c r="B438" s="728" t="s">
        <v>892</v>
      </c>
      <c r="C438" s="645" t="s">
        <v>779</v>
      </c>
      <c r="D438" s="657"/>
      <c r="E438" s="647"/>
    </row>
    <row r="439" spans="1:5" ht="18">
      <c r="A439" s="727" t="s">
        <v>893</v>
      </c>
      <c r="B439" s="728" t="s">
        <v>894</v>
      </c>
      <c r="C439" s="645" t="s">
        <v>779</v>
      </c>
      <c r="D439" s="657"/>
      <c r="E439" s="647"/>
    </row>
    <row r="440" spans="1:5" ht="18.75" thickBot="1">
      <c r="A440" s="731" t="s">
        <v>895</v>
      </c>
      <c r="B440" s="732" t="s">
        <v>896</v>
      </c>
      <c r="C440" s="645" t="s">
        <v>779</v>
      </c>
      <c r="D440" s="657"/>
      <c r="E440" s="647"/>
    </row>
    <row r="441" spans="1:5" ht="18">
      <c r="A441" s="725" t="s">
        <v>897</v>
      </c>
      <c r="B441" s="733" t="s">
        <v>898</v>
      </c>
      <c r="C441" s="645" t="s">
        <v>779</v>
      </c>
      <c r="D441" s="657"/>
      <c r="E441" s="647"/>
    </row>
    <row r="442" spans="1:5" ht="18">
      <c r="A442" s="727" t="s">
        <v>899</v>
      </c>
      <c r="B442" s="728" t="s">
        <v>900</v>
      </c>
      <c r="C442" s="645" t="s">
        <v>779</v>
      </c>
      <c r="D442" s="657"/>
      <c r="E442" s="647"/>
    </row>
    <row r="443" spans="1:5" ht="18">
      <c r="A443" s="727" t="s">
        <v>901</v>
      </c>
      <c r="B443" s="728" t="s">
        <v>902</v>
      </c>
      <c r="C443" s="645" t="s">
        <v>779</v>
      </c>
      <c r="D443" s="657"/>
      <c r="E443" s="647"/>
    </row>
    <row r="444" spans="1:5" ht="18">
      <c r="A444" s="727" t="s">
        <v>903</v>
      </c>
      <c r="B444" s="728" t="s">
        <v>904</v>
      </c>
      <c r="C444" s="645" t="s">
        <v>779</v>
      </c>
      <c r="D444" s="657"/>
      <c r="E444" s="647"/>
    </row>
    <row r="445" spans="1:5" ht="18">
      <c r="A445" s="727" t="s">
        <v>905</v>
      </c>
      <c r="B445" s="728" t="s">
        <v>906</v>
      </c>
      <c r="C445" s="645" t="s">
        <v>779</v>
      </c>
      <c r="D445" s="657"/>
      <c r="E445" s="647"/>
    </row>
    <row r="446" spans="1:5" ht="18">
      <c r="A446" s="727" t="s">
        <v>907</v>
      </c>
      <c r="B446" s="728" t="s">
        <v>908</v>
      </c>
      <c r="C446" s="645" t="s">
        <v>779</v>
      </c>
      <c r="D446" s="657"/>
      <c r="E446" s="647"/>
    </row>
    <row r="447" spans="1:5" ht="18">
      <c r="A447" s="727" t="s">
        <v>909</v>
      </c>
      <c r="B447" s="728" t="s">
        <v>910</v>
      </c>
      <c r="C447" s="645" t="s">
        <v>779</v>
      </c>
      <c r="D447" s="657"/>
      <c r="E447" s="647"/>
    </row>
    <row r="448" spans="1:5" ht="18">
      <c r="A448" s="727" t="s">
        <v>911</v>
      </c>
      <c r="B448" s="728" t="s">
        <v>912</v>
      </c>
      <c r="C448" s="645" t="s">
        <v>779</v>
      </c>
      <c r="D448" s="657"/>
      <c r="E448" s="647"/>
    </row>
    <row r="449" spans="1:5" ht="18">
      <c r="A449" s="727" t="s">
        <v>913</v>
      </c>
      <c r="B449" s="728" t="s">
        <v>914</v>
      </c>
      <c r="C449" s="645" t="s">
        <v>779</v>
      </c>
      <c r="D449" s="657"/>
      <c r="E449" s="647"/>
    </row>
    <row r="450" spans="1:5" ht="18.75" thickBot="1">
      <c r="A450" s="731" t="s">
        <v>915</v>
      </c>
      <c r="B450" s="732" t="s">
        <v>916</v>
      </c>
      <c r="C450" s="645" t="s">
        <v>779</v>
      </c>
      <c r="D450" s="657"/>
      <c r="E450" s="647"/>
    </row>
    <row r="451" spans="1:5" ht="18">
      <c r="A451" s="725" t="s">
        <v>917</v>
      </c>
      <c r="B451" s="726" t="s">
        <v>918</v>
      </c>
      <c r="C451" s="645" t="s">
        <v>779</v>
      </c>
      <c r="D451" s="657"/>
      <c r="E451" s="647"/>
    </row>
    <row r="452" spans="1:5" ht="18">
      <c r="A452" s="727" t="s">
        <v>919</v>
      </c>
      <c r="B452" s="728" t="s">
        <v>920</v>
      </c>
      <c r="C452" s="645" t="s">
        <v>779</v>
      </c>
      <c r="D452" s="657"/>
      <c r="E452" s="647"/>
    </row>
    <row r="453" spans="1:5" ht="18">
      <c r="A453" s="727" t="s">
        <v>921</v>
      </c>
      <c r="B453" s="728" t="s">
        <v>922</v>
      </c>
      <c r="C453" s="645" t="s">
        <v>779</v>
      </c>
      <c r="D453" s="657"/>
      <c r="E453" s="647"/>
    </row>
    <row r="454" spans="1:5" ht="18">
      <c r="A454" s="727" t="s">
        <v>923</v>
      </c>
      <c r="B454" s="729" t="s">
        <v>924</v>
      </c>
      <c r="C454" s="645" t="s">
        <v>779</v>
      </c>
      <c r="D454" s="657"/>
      <c r="E454" s="647"/>
    </row>
    <row r="455" spans="1:5" ht="18">
      <c r="A455" s="727" t="s">
        <v>925</v>
      </c>
      <c r="B455" s="728" t="s">
        <v>926</v>
      </c>
      <c r="C455" s="645" t="s">
        <v>779</v>
      </c>
      <c r="D455" s="657"/>
      <c r="E455" s="647"/>
    </row>
    <row r="456" spans="1:5" ht="18">
      <c r="A456" s="727" t="s">
        <v>927</v>
      </c>
      <c r="B456" s="728" t="s">
        <v>928</v>
      </c>
      <c r="C456" s="645" t="s">
        <v>779</v>
      </c>
      <c r="D456" s="657"/>
      <c r="E456" s="647"/>
    </row>
    <row r="457" spans="1:5" ht="18">
      <c r="A457" s="727" t="s">
        <v>929</v>
      </c>
      <c r="B457" s="728" t="s">
        <v>930</v>
      </c>
      <c r="C457" s="645" t="s">
        <v>779</v>
      </c>
      <c r="D457" s="657"/>
      <c r="E457" s="647"/>
    </row>
    <row r="458" spans="1:5" ht="18">
      <c r="A458" s="727" t="s">
        <v>931</v>
      </c>
      <c r="B458" s="728" t="s">
        <v>932</v>
      </c>
      <c r="C458" s="645" t="s">
        <v>779</v>
      </c>
      <c r="D458" s="657"/>
      <c r="E458" s="647"/>
    </row>
    <row r="459" spans="1:5" ht="18">
      <c r="A459" s="727" t="s">
        <v>933</v>
      </c>
      <c r="B459" s="728" t="s">
        <v>934</v>
      </c>
      <c r="C459" s="645" t="s">
        <v>779</v>
      </c>
      <c r="D459" s="657"/>
      <c r="E459" s="647"/>
    </row>
    <row r="460" spans="1:5" ht="18">
      <c r="A460" s="727" t="s">
        <v>935</v>
      </c>
      <c r="B460" s="728" t="s">
        <v>936</v>
      </c>
      <c r="C460" s="645" t="s">
        <v>779</v>
      </c>
      <c r="D460" s="657"/>
      <c r="E460" s="647"/>
    </row>
    <row r="461" spans="1:5" ht="18.75" thickBot="1">
      <c r="A461" s="731" t="s">
        <v>937</v>
      </c>
      <c r="B461" s="732" t="s">
        <v>938</v>
      </c>
      <c r="C461" s="645" t="s">
        <v>779</v>
      </c>
      <c r="D461" s="657"/>
      <c r="E461" s="647"/>
    </row>
    <row r="462" spans="1:5" ht="18">
      <c r="A462" s="725" t="s">
        <v>939</v>
      </c>
      <c r="B462" s="726" t="s">
        <v>940</v>
      </c>
      <c r="C462" s="645" t="s">
        <v>779</v>
      </c>
      <c r="D462" s="657"/>
      <c r="E462" s="647"/>
    </row>
    <row r="463" spans="1:5" ht="18">
      <c r="A463" s="727" t="s">
        <v>941</v>
      </c>
      <c r="B463" s="728" t="s">
        <v>942</v>
      </c>
      <c r="C463" s="645" t="s">
        <v>779</v>
      </c>
      <c r="D463" s="657"/>
      <c r="E463" s="647"/>
    </row>
    <row r="464" spans="1:5" ht="18">
      <c r="A464" s="727" t="s">
        <v>943</v>
      </c>
      <c r="B464" s="729" t="s">
        <v>944</v>
      </c>
      <c r="C464" s="645" t="s">
        <v>779</v>
      </c>
      <c r="D464" s="657"/>
      <c r="E464" s="647"/>
    </row>
    <row r="465" spans="1:5" ht="18">
      <c r="A465" s="727" t="s">
        <v>945</v>
      </c>
      <c r="B465" s="728" t="s">
        <v>946</v>
      </c>
      <c r="C465" s="645" t="s">
        <v>779</v>
      </c>
      <c r="D465" s="657"/>
      <c r="E465" s="647"/>
    </row>
    <row r="466" spans="1:5" ht="18">
      <c r="A466" s="727" t="s">
        <v>947</v>
      </c>
      <c r="B466" s="728" t="s">
        <v>948</v>
      </c>
      <c r="C466" s="645" t="s">
        <v>779</v>
      </c>
      <c r="D466" s="657"/>
      <c r="E466" s="647"/>
    </row>
    <row r="467" spans="1:5" ht="18">
      <c r="A467" s="727" t="s">
        <v>949</v>
      </c>
      <c r="B467" s="728" t="s">
        <v>950</v>
      </c>
      <c r="C467" s="645" t="s">
        <v>779</v>
      </c>
      <c r="D467" s="657"/>
      <c r="E467" s="647"/>
    </row>
    <row r="468" spans="1:5" ht="18">
      <c r="A468" s="727" t="s">
        <v>951</v>
      </c>
      <c r="B468" s="728" t="s">
        <v>952</v>
      </c>
      <c r="C468" s="645" t="s">
        <v>779</v>
      </c>
      <c r="D468" s="657"/>
      <c r="E468" s="647"/>
    </row>
    <row r="469" spans="1:5" ht="18">
      <c r="A469" s="727" t="s">
        <v>953</v>
      </c>
      <c r="B469" s="728" t="s">
        <v>954</v>
      </c>
      <c r="C469" s="645" t="s">
        <v>779</v>
      </c>
      <c r="D469" s="657"/>
      <c r="E469" s="647"/>
    </row>
    <row r="470" spans="1:5" ht="18">
      <c r="A470" s="727" t="s">
        <v>955</v>
      </c>
      <c r="B470" s="728" t="s">
        <v>956</v>
      </c>
      <c r="C470" s="645" t="s">
        <v>779</v>
      </c>
      <c r="D470" s="657"/>
      <c r="E470" s="647"/>
    </row>
    <row r="471" spans="1:5" ht="18.75" thickBot="1">
      <c r="A471" s="731" t="s">
        <v>957</v>
      </c>
      <c r="B471" s="732" t="s">
        <v>958</v>
      </c>
      <c r="C471" s="645" t="s">
        <v>779</v>
      </c>
      <c r="D471" s="657"/>
      <c r="E471" s="647"/>
    </row>
    <row r="472" spans="1:5" ht="18">
      <c r="A472" s="725" t="s">
        <v>959</v>
      </c>
      <c r="B472" s="733" t="s">
        <v>960</v>
      </c>
      <c r="C472" s="645" t="s">
        <v>779</v>
      </c>
      <c r="D472" s="657"/>
      <c r="E472" s="647"/>
    </row>
    <row r="473" spans="1:5" ht="18">
      <c r="A473" s="727" t="s">
        <v>961</v>
      </c>
      <c r="B473" s="728" t="s">
        <v>962</v>
      </c>
      <c r="C473" s="645" t="s">
        <v>779</v>
      </c>
      <c r="D473" s="657"/>
      <c r="E473" s="647"/>
    </row>
    <row r="474" spans="1:5" ht="18">
      <c r="A474" s="727" t="s">
        <v>963</v>
      </c>
      <c r="B474" s="728" t="s">
        <v>964</v>
      </c>
      <c r="C474" s="645" t="s">
        <v>779</v>
      </c>
      <c r="D474" s="657"/>
      <c r="E474" s="647"/>
    </row>
    <row r="475" spans="1:5" ht="18.75" thickBot="1">
      <c r="A475" s="731" t="s">
        <v>965</v>
      </c>
      <c r="B475" s="732" t="s">
        <v>966</v>
      </c>
      <c r="C475" s="645" t="s">
        <v>779</v>
      </c>
      <c r="D475" s="657"/>
      <c r="E475" s="647"/>
    </row>
    <row r="476" spans="1:5" ht="18">
      <c r="A476" s="725" t="s">
        <v>967</v>
      </c>
      <c r="B476" s="726" t="s">
        <v>968</v>
      </c>
      <c r="C476" s="645" t="s">
        <v>779</v>
      </c>
      <c r="D476" s="657"/>
      <c r="E476" s="647"/>
    </row>
    <row r="477" spans="1:5" ht="18">
      <c r="A477" s="727" t="s">
        <v>969</v>
      </c>
      <c r="B477" s="728" t="s">
        <v>970</v>
      </c>
      <c r="C477" s="645" t="s">
        <v>779</v>
      </c>
      <c r="D477" s="657"/>
      <c r="E477" s="647"/>
    </row>
    <row r="478" spans="1:5" ht="18">
      <c r="A478" s="727" t="s">
        <v>971</v>
      </c>
      <c r="B478" s="729" t="s">
        <v>972</v>
      </c>
      <c r="C478" s="645" t="s">
        <v>779</v>
      </c>
      <c r="D478" s="657"/>
      <c r="E478" s="647"/>
    </row>
    <row r="479" spans="1:5" ht="18">
      <c r="A479" s="727" t="s">
        <v>973</v>
      </c>
      <c r="B479" s="728" t="s">
        <v>974</v>
      </c>
      <c r="C479" s="645" t="s">
        <v>779</v>
      </c>
      <c r="D479" s="657"/>
      <c r="E479" s="647"/>
    </row>
    <row r="480" spans="1:5" ht="18">
      <c r="A480" s="727" t="s">
        <v>975</v>
      </c>
      <c r="B480" s="728" t="s">
        <v>976</v>
      </c>
      <c r="C480" s="645" t="s">
        <v>779</v>
      </c>
      <c r="D480" s="657"/>
      <c r="E480" s="647"/>
    </row>
    <row r="481" spans="1:5" ht="18">
      <c r="A481" s="727" t="s">
        <v>977</v>
      </c>
      <c r="B481" s="728" t="s">
        <v>978</v>
      </c>
      <c r="C481" s="645" t="s">
        <v>779</v>
      </c>
      <c r="D481" s="657"/>
      <c r="E481" s="647"/>
    </row>
    <row r="482" spans="1:5" ht="18">
      <c r="A482" s="727" t="s">
        <v>979</v>
      </c>
      <c r="B482" s="728" t="s">
        <v>980</v>
      </c>
      <c r="C482" s="645" t="s">
        <v>779</v>
      </c>
      <c r="D482" s="657"/>
      <c r="E482" s="647"/>
    </row>
    <row r="483" spans="1:5" ht="18.75" thickBot="1">
      <c r="A483" s="731" t="s">
        <v>981</v>
      </c>
      <c r="B483" s="732" t="s">
        <v>982</v>
      </c>
      <c r="C483" s="645" t="s">
        <v>779</v>
      </c>
      <c r="D483" s="657"/>
      <c r="E483" s="647"/>
    </row>
    <row r="484" spans="1:5" ht="18">
      <c r="A484" s="725" t="s">
        <v>983</v>
      </c>
      <c r="B484" s="726" t="s">
        <v>984</v>
      </c>
      <c r="C484" s="645" t="s">
        <v>779</v>
      </c>
      <c r="D484" s="657"/>
      <c r="E484" s="647"/>
    </row>
    <row r="485" spans="1:5" ht="18">
      <c r="A485" s="727" t="s">
        <v>985</v>
      </c>
      <c r="B485" s="728" t="s">
        <v>986</v>
      </c>
      <c r="C485" s="645" t="s">
        <v>779</v>
      </c>
      <c r="D485" s="657"/>
      <c r="E485" s="647"/>
    </row>
    <row r="486" spans="1:5" ht="18">
      <c r="A486" s="727" t="s">
        <v>987</v>
      </c>
      <c r="B486" s="728" t="s">
        <v>988</v>
      </c>
      <c r="C486" s="645" t="s">
        <v>779</v>
      </c>
      <c r="D486" s="657"/>
      <c r="E486" s="647"/>
    </row>
    <row r="487" spans="1:5" ht="18">
      <c r="A487" s="727" t="s">
        <v>989</v>
      </c>
      <c r="B487" s="728" t="s">
        <v>990</v>
      </c>
      <c r="C487" s="645" t="s">
        <v>779</v>
      </c>
      <c r="D487" s="657"/>
      <c r="E487" s="647"/>
    </row>
    <row r="488" spans="1:5" ht="18">
      <c r="A488" s="727" t="s">
        <v>991</v>
      </c>
      <c r="B488" s="729" t="s">
        <v>992</v>
      </c>
      <c r="C488" s="645" t="s">
        <v>779</v>
      </c>
      <c r="D488" s="657"/>
      <c r="E488" s="647"/>
    </row>
    <row r="489" spans="1:5" ht="18">
      <c r="A489" s="727" t="s">
        <v>993</v>
      </c>
      <c r="B489" s="728" t="s">
        <v>994</v>
      </c>
      <c r="C489" s="645" t="s">
        <v>779</v>
      </c>
      <c r="D489" s="657"/>
      <c r="E489" s="647"/>
    </row>
    <row r="490" spans="1:5" ht="18.75" thickBot="1">
      <c r="A490" s="731" t="s">
        <v>218</v>
      </c>
      <c r="B490" s="732" t="s">
        <v>219</v>
      </c>
      <c r="C490" s="645" t="s">
        <v>779</v>
      </c>
      <c r="D490" s="657"/>
      <c r="E490" s="647"/>
    </row>
    <row r="491" spans="1:5" ht="18">
      <c r="A491" s="725" t="s">
        <v>220</v>
      </c>
      <c r="B491" s="726" t="s">
        <v>221</v>
      </c>
      <c r="C491" s="645" t="s">
        <v>779</v>
      </c>
      <c r="D491" s="657"/>
      <c r="E491" s="647"/>
    </row>
    <row r="492" spans="1:5" ht="18">
      <c r="A492" s="727" t="s">
        <v>222</v>
      </c>
      <c r="B492" s="728" t="s">
        <v>223</v>
      </c>
      <c r="C492" s="645" t="s">
        <v>779</v>
      </c>
      <c r="D492" s="657"/>
      <c r="E492" s="647"/>
    </row>
    <row r="493" spans="1:5" ht="18">
      <c r="A493" s="727" t="s">
        <v>224</v>
      </c>
      <c r="B493" s="728" t="s">
        <v>225</v>
      </c>
      <c r="C493" s="645" t="s">
        <v>779</v>
      </c>
      <c r="D493" s="657"/>
      <c r="E493" s="647"/>
    </row>
    <row r="494" spans="1:5" ht="18">
      <c r="A494" s="727" t="s">
        <v>226</v>
      </c>
      <c r="B494" s="728" t="s">
        <v>227</v>
      </c>
      <c r="C494" s="645" t="s">
        <v>779</v>
      </c>
      <c r="D494" s="657"/>
      <c r="E494" s="647"/>
    </row>
    <row r="495" spans="1:5" ht="18">
      <c r="A495" s="727" t="s">
        <v>228</v>
      </c>
      <c r="B495" s="729" t="s">
        <v>229</v>
      </c>
      <c r="C495" s="645" t="s">
        <v>779</v>
      </c>
      <c r="D495" s="657"/>
      <c r="E495" s="647"/>
    </row>
    <row r="496" spans="1:5" ht="18">
      <c r="A496" s="727" t="s">
        <v>230</v>
      </c>
      <c r="B496" s="728" t="s">
        <v>231</v>
      </c>
      <c r="C496" s="645" t="s">
        <v>779</v>
      </c>
      <c r="D496" s="657"/>
      <c r="E496" s="647"/>
    </row>
    <row r="497" spans="1:5" ht="18">
      <c r="A497" s="727" t="s">
        <v>232</v>
      </c>
      <c r="B497" s="728" t="s">
        <v>233</v>
      </c>
      <c r="C497" s="645" t="s">
        <v>779</v>
      </c>
      <c r="D497" s="657"/>
      <c r="E497" s="647"/>
    </row>
    <row r="498" spans="1:5" ht="18">
      <c r="A498" s="727" t="s">
        <v>234</v>
      </c>
      <c r="B498" s="728" t="s">
        <v>235</v>
      </c>
      <c r="C498" s="645" t="s">
        <v>779</v>
      </c>
      <c r="D498" s="657"/>
      <c r="E498" s="647"/>
    </row>
    <row r="499" spans="1:5" ht="18.75" thickBot="1">
      <c r="A499" s="731" t="s">
        <v>236</v>
      </c>
      <c r="B499" s="732" t="s">
        <v>237</v>
      </c>
      <c r="C499" s="645" t="s">
        <v>779</v>
      </c>
      <c r="D499" s="657"/>
      <c r="E499" s="647"/>
    </row>
    <row r="500" spans="1:5" ht="18">
      <c r="A500" s="725" t="s">
        <v>238</v>
      </c>
      <c r="B500" s="726" t="s">
        <v>239</v>
      </c>
      <c r="C500" s="645" t="s">
        <v>779</v>
      </c>
      <c r="D500" s="657"/>
      <c r="E500" s="647"/>
    </row>
    <row r="501" spans="1:5" ht="18">
      <c r="A501" s="727" t="s">
        <v>240</v>
      </c>
      <c r="B501" s="728" t="s">
        <v>241</v>
      </c>
      <c r="C501" s="645" t="s">
        <v>779</v>
      </c>
      <c r="D501" s="657"/>
      <c r="E501" s="647"/>
    </row>
    <row r="502" spans="1:5" ht="18">
      <c r="A502" s="727" t="s">
        <v>242</v>
      </c>
      <c r="B502" s="729" t="s">
        <v>243</v>
      </c>
      <c r="C502" s="645" t="s">
        <v>779</v>
      </c>
      <c r="D502" s="657"/>
      <c r="E502" s="647"/>
    </row>
    <row r="503" spans="1:5" ht="18">
      <c r="A503" s="727" t="s">
        <v>244</v>
      </c>
      <c r="B503" s="728" t="s">
        <v>245</v>
      </c>
      <c r="C503" s="645" t="s">
        <v>779</v>
      </c>
      <c r="D503" s="657"/>
      <c r="E503" s="647"/>
    </row>
    <row r="504" spans="1:5" ht="18">
      <c r="A504" s="727" t="s">
        <v>246</v>
      </c>
      <c r="B504" s="728" t="s">
        <v>247</v>
      </c>
      <c r="C504" s="645" t="s">
        <v>779</v>
      </c>
      <c r="D504" s="657"/>
      <c r="E504" s="647"/>
    </row>
    <row r="505" spans="1:5" ht="18">
      <c r="A505" s="727" t="s">
        <v>248</v>
      </c>
      <c r="B505" s="728" t="s">
        <v>249</v>
      </c>
      <c r="C505" s="645" t="s">
        <v>779</v>
      </c>
      <c r="D505" s="657"/>
      <c r="E505" s="647"/>
    </row>
    <row r="506" spans="1:5" ht="18">
      <c r="A506" s="727" t="s">
        <v>250</v>
      </c>
      <c r="B506" s="728" t="s">
        <v>251</v>
      </c>
      <c r="C506" s="645" t="s">
        <v>779</v>
      </c>
      <c r="D506" s="657"/>
      <c r="E506" s="647"/>
    </row>
    <row r="507" spans="1:5" ht="18.75" thickBot="1">
      <c r="A507" s="731" t="s">
        <v>252</v>
      </c>
      <c r="B507" s="732" t="s">
        <v>253</v>
      </c>
      <c r="C507" s="645" t="s">
        <v>779</v>
      </c>
      <c r="D507" s="657"/>
      <c r="E507" s="647"/>
    </row>
    <row r="508" spans="1:5" ht="18">
      <c r="A508" s="725" t="s">
        <v>254</v>
      </c>
      <c r="B508" s="726" t="s">
        <v>255</v>
      </c>
      <c r="C508" s="645" t="s">
        <v>779</v>
      </c>
      <c r="D508" s="657"/>
      <c r="E508" s="647"/>
    </row>
    <row r="509" spans="1:5" ht="18">
      <c r="A509" s="727" t="s">
        <v>256</v>
      </c>
      <c r="B509" s="728" t="s">
        <v>257</v>
      </c>
      <c r="C509" s="645" t="s">
        <v>779</v>
      </c>
      <c r="D509" s="657"/>
      <c r="E509" s="647"/>
    </row>
    <row r="510" spans="1:5" ht="18">
      <c r="A510" s="727" t="s">
        <v>258</v>
      </c>
      <c r="B510" s="728" t="s">
        <v>259</v>
      </c>
      <c r="C510" s="645" t="s">
        <v>779</v>
      </c>
      <c r="D510" s="657"/>
      <c r="E510" s="647"/>
    </row>
    <row r="511" spans="1:5" ht="18">
      <c r="A511" s="727" t="s">
        <v>260</v>
      </c>
      <c r="B511" s="728" t="s">
        <v>261</v>
      </c>
      <c r="C511" s="645" t="s">
        <v>779</v>
      </c>
      <c r="D511" s="657"/>
      <c r="E511" s="647"/>
    </row>
    <row r="512" spans="1:5" ht="18">
      <c r="A512" s="727" t="s">
        <v>262</v>
      </c>
      <c r="B512" s="728" t="s">
        <v>263</v>
      </c>
      <c r="C512" s="645" t="s">
        <v>779</v>
      </c>
      <c r="D512" s="657"/>
      <c r="E512" s="647"/>
    </row>
    <row r="513" spans="1:5" ht="18">
      <c r="A513" s="727" t="s">
        <v>264</v>
      </c>
      <c r="B513" s="728" t="s">
        <v>265</v>
      </c>
      <c r="C513" s="645" t="s">
        <v>779</v>
      </c>
      <c r="D513" s="657"/>
      <c r="E513" s="647"/>
    </row>
    <row r="514" spans="1:5" ht="18">
      <c r="A514" s="727" t="s">
        <v>266</v>
      </c>
      <c r="B514" s="728" t="s">
        <v>267</v>
      </c>
      <c r="C514" s="645" t="s">
        <v>779</v>
      </c>
      <c r="D514" s="657"/>
      <c r="E514" s="647"/>
    </row>
    <row r="515" spans="1:5" ht="18">
      <c r="A515" s="727" t="s">
        <v>268</v>
      </c>
      <c r="B515" s="728" t="s">
        <v>269</v>
      </c>
      <c r="C515" s="645" t="s">
        <v>779</v>
      </c>
      <c r="D515" s="657"/>
      <c r="E515" s="647"/>
    </row>
    <row r="516" spans="1:5" ht="18">
      <c r="A516" s="727" t="s">
        <v>270</v>
      </c>
      <c r="B516" s="729" t="s">
        <v>271</v>
      </c>
      <c r="C516" s="645" t="s">
        <v>779</v>
      </c>
      <c r="D516" s="657"/>
      <c r="E516" s="647"/>
    </row>
    <row r="517" spans="1:5" ht="18">
      <c r="A517" s="727" t="s">
        <v>272</v>
      </c>
      <c r="B517" s="728" t="s">
        <v>273</v>
      </c>
      <c r="C517" s="645" t="s">
        <v>779</v>
      </c>
      <c r="D517" s="657"/>
      <c r="E517" s="647"/>
    </row>
    <row r="518" spans="1:5" ht="18.75" thickBot="1">
      <c r="A518" s="731" t="s">
        <v>274</v>
      </c>
      <c r="B518" s="732" t="s">
        <v>275</v>
      </c>
      <c r="C518" s="645" t="s">
        <v>779</v>
      </c>
      <c r="D518" s="657"/>
      <c r="E518" s="647"/>
    </row>
    <row r="519" spans="1:5" ht="18">
      <c r="A519" s="725" t="s">
        <v>276</v>
      </c>
      <c r="B519" s="726" t="s">
        <v>277</v>
      </c>
      <c r="C519" s="645" t="s">
        <v>779</v>
      </c>
      <c r="D519" s="657"/>
      <c r="E519" s="647"/>
    </row>
    <row r="520" spans="1:5" ht="18">
      <c r="A520" s="727" t="s">
        <v>278</v>
      </c>
      <c r="B520" s="728" t="s">
        <v>279</v>
      </c>
      <c r="C520" s="645" t="s">
        <v>779</v>
      </c>
      <c r="D520" s="657"/>
      <c r="E520" s="647"/>
    </row>
    <row r="521" spans="1:5" ht="18">
      <c r="A521" s="727" t="s">
        <v>280</v>
      </c>
      <c r="B521" s="728" t="s">
        <v>281</v>
      </c>
      <c r="C521" s="645" t="s">
        <v>779</v>
      </c>
      <c r="D521" s="657"/>
      <c r="E521" s="647"/>
    </row>
    <row r="522" spans="1:5" ht="18">
      <c r="A522" s="727" t="s">
        <v>282</v>
      </c>
      <c r="B522" s="728" t="s">
        <v>283</v>
      </c>
      <c r="C522" s="645" t="s">
        <v>779</v>
      </c>
      <c r="D522" s="657"/>
      <c r="E522" s="647"/>
    </row>
    <row r="523" spans="1:5" ht="18">
      <c r="A523" s="727" t="s">
        <v>284</v>
      </c>
      <c r="B523" s="728" t="s">
        <v>285</v>
      </c>
      <c r="C523" s="645" t="s">
        <v>779</v>
      </c>
      <c r="D523" s="657"/>
      <c r="E523" s="647"/>
    </row>
    <row r="524" spans="1:5" ht="18">
      <c r="A524" s="727" t="s">
        <v>286</v>
      </c>
      <c r="B524" s="729" t="s">
        <v>287</v>
      </c>
      <c r="C524" s="645" t="s">
        <v>779</v>
      </c>
      <c r="D524" s="657"/>
      <c r="E524" s="647"/>
    </row>
    <row r="525" spans="1:5" ht="18">
      <c r="A525" s="727" t="s">
        <v>288</v>
      </c>
      <c r="B525" s="728" t="s">
        <v>289</v>
      </c>
      <c r="C525" s="645" t="s">
        <v>779</v>
      </c>
      <c r="D525" s="657"/>
      <c r="E525" s="647"/>
    </row>
    <row r="526" spans="1:5" ht="18">
      <c r="A526" s="727" t="s">
        <v>290</v>
      </c>
      <c r="B526" s="728" t="s">
        <v>291</v>
      </c>
      <c r="C526" s="645" t="s">
        <v>779</v>
      </c>
      <c r="D526" s="657"/>
      <c r="E526" s="647"/>
    </row>
    <row r="527" spans="1:5" ht="18">
      <c r="A527" s="727" t="s">
        <v>292</v>
      </c>
      <c r="B527" s="728" t="s">
        <v>293</v>
      </c>
      <c r="C527" s="645" t="s">
        <v>779</v>
      </c>
      <c r="D527" s="657"/>
      <c r="E527" s="647"/>
    </row>
    <row r="528" spans="1:5" ht="18">
      <c r="A528" s="727" t="s">
        <v>294</v>
      </c>
      <c r="B528" s="728" t="s">
        <v>295</v>
      </c>
      <c r="C528" s="645" t="s">
        <v>779</v>
      </c>
      <c r="D528" s="657"/>
      <c r="E528" s="647"/>
    </row>
    <row r="529" spans="1:5" ht="18.75" thickBot="1">
      <c r="A529" s="731" t="s">
        <v>296</v>
      </c>
      <c r="B529" s="732" t="s">
        <v>297</v>
      </c>
      <c r="C529" s="645" t="s">
        <v>779</v>
      </c>
      <c r="D529" s="657"/>
      <c r="E529" s="647"/>
    </row>
    <row r="530" spans="1:5" ht="18">
      <c r="A530" s="725" t="s">
        <v>298</v>
      </c>
      <c r="B530" s="726" t="s">
        <v>299</v>
      </c>
      <c r="C530" s="645" t="s">
        <v>779</v>
      </c>
      <c r="D530" s="657"/>
      <c r="E530" s="647"/>
    </row>
    <row r="531" spans="1:5" ht="18">
      <c r="A531" s="727" t="s">
        <v>300</v>
      </c>
      <c r="B531" s="728" t="s">
        <v>301</v>
      </c>
      <c r="C531" s="645" t="s">
        <v>779</v>
      </c>
      <c r="D531" s="657"/>
      <c r="E531" s="647"/>
    </row>
    <row r="532" spans="1:5" ht="18">
      <c r="A532" s="727" t="s">
        <v>302</v>
      </c>
      <c r="B532" s="728" t="s">
        <v>303</v>
      </c>
      <c r="C532" s="645" t="s">
        <v>779</v>
      </c>
      <c r="D532" s="657"/>
      <c r="E532" s="647"/>
    </row>
    <row r="533" spans="1:5" ht="18">
      <c r="A533" s="727" t="s">
        <v>304</v>
      </c>
      <c r="B533" s="729" t="s">
        <v>305</v>
      </c>
      <c r="C533" s="645" t="s">
        <v>779</v>
      </c>
      <c r="D533" s="657"/>
      <c r="E533" s="647"/>
    </row>
    <row r="534" spans="1:5" ht="18">
      <c r="A534" s="727" t="s">
        <v>306</v>
      </c>
      <c r="B534" s="728" t="s">
        <v>307</v>
      </c>
      <c r="C534" s="645" t="s">
        <v>779</v>
      </c>
      <c r="D534" s="657"/>
      <c r="E534" s="647"/>
    </row>
    <row r="535" spans="1:5" ht="18.75" thickBot="1">
      <c r="A535" s="731" t="s">
        <v>308</v>
      </c>
      <c r="B535" s="732" t="s">
        <v>309</v>
      </c>
      <c r="C535" s="645" t="s">
        <v>779</v>
      </c>
      <c r="D535" s="657"/>
      <c r="E535" s="647"/>
    </row>
    <row r="536" spans="1:5" ht="18">
      <c r="A536" s="734" t="s">
        <v>310</v>
      </c>
      <c r="B536" s="735" t="s">
        <v>311</v>
      </c>
      <c r="C536" s="645" t="s">
        <v>779</v>
      </c>
      <c r="D536" s="657"/>
      <c r="E536" s="647"/>
    </row>
    <row r="537" spans="1:5" ht="18">
      <c r="A537" s="727" t="s">
        <v>312</v>
      </c>
      <c r="B537" s="728" t="s">
        <v>313</v>
      </c>
      <c r="C537" s="645" t="s">
        <v>779</v>
      </c>
      <c r="D537" s="657"/>
      <c r="E537" s="647"/>
    </row>
    <row r="538" spans="1:5" ht="18">
      <c r="A538" s="727" t="s">
        <v>314</v>
      </c>
      <c r="B538" s="728" t="s">
        <v>315</v>
      </c>
      <c r="C538" s="645" t="s">
        <v>779</v>
      </c>
      <c r="D538" s="657"/>
      <c r="E538" s="647"/>
    </row>
    <row r="539" spans="1:5" ht="18">
      <c r="A539" s="727" t="s">
        <v>316</v>
      </c>
      <c r="B539" s="728" t="s">
        <v>317</v>
      </c>
      <c r="C539" s="645" t="s">
        <v>779</v>
      </c>
      <c r="D539" s="657"/>
      <c r="E539" s="647"/>
    </row>
    <row r="540" spans="1:5" ht="18">
      <c r="A540" s="727" t="s">
        <v>318</v>
      </c>
      <c r="B540" s="728" t="s">
        <v>319</v>
      </c>
      <c r="C540" s="645" t="s">
        <v>779</v>
      </c>
      <c r="D540" s="657"/>
      <c r="E540" s="647"/>
    </row>
    <row r="541" spans="1:5" ht="18">
      <c r="A541" s="727" t="s">
        <v>320</v>
      </c>
      <c r="B541" s="728" t="s">
        <v>321</v>
      </c>
      <c r="C541" s="645" t="s">
        <v>779</v>
      </c>
      <c r="D541" s="657"/>
      <c r="E541" s="647"/>
    </row>
    <row r="542" spans="1:5" ht="18">
      <c r="A542" s="727" t="s">
        <v>322</v>
      </c>
      <c r="B542" s="728" t="s">
        <v>323</v>
      </c>
      <c r="C542" s="645" t="s">
        <v>779</v>
      </c>
      <c r="D542" s="657"/>
      <c r="E542" s="647"/>
    </row>
    <row r="543" spans="1:5" ht="18">
      <c r="A543" s="727" t="s">
        <v>324</v>
      </c>
      <c r="B543" s="729" t="s">
        <v>325</v>
      </c>
      <c r="C543" s="645" t="s">
        <v>779</v>
      </c>
      <c r="D543" s="657"/>
      <c r="E543" s="647"/>
    </row>
    <row r="544" spans="1:5" ht="18">
      <c r="A544" s="727" t="s">
        <v>326</v>
      </c>
      <c r="B544" s="728" t="s">
        <v>327</v>
      </c>
      <c r="C544" s="645" t="s">
        <v>779</v>
      </c>
      <c r="D544" s="657"/>
      <c r="E544" s="647"/>
    </row>
    <row r="545" spans="1:5" ht="18">
      <c r="A545" s="727" t="s">
        <v>328</v>
      </c>
      <c r="B545" s="728" t="s">
        <v>329</v>
      </c>
      <c r="C545" s="645" t="s">
        <v>779</v>
      </c>
      <c r="D545" s="657"/>
      <c r="E545" s="647"/>
    </row>
    <row r="546" spans="1:5" ht="18.75" thickBot="1">
      <c r="A546" s="736" t="s">
        <v>330</v>
      </c>
      <c r="B546" s="732" t="s">
        <v>331</v>
      </c>
      <c r="C546" s="645" t="s">
        <v>779</v>
      </c>
      <c r="D546" s="658"/>
      <c r="E546" s="647"/>
    </row>
    <row r="547" spans="1:5" ht="18">
      <c r="A547" s="734" t="s">
        <v>332</v>
      </c>
      <c r="B547" s="735" t="s">
        <v>333</v>
      </c>
      <c r="C547" s="645" t="s">
        <v>779</v>
      </c>
      <c r="D547" s="657"/>
      <c r="E547" s="647"/>
    </row>
    <row r="548" spans="1:5" ht="18">
      <c r="A548" s="727" t="s">
        <v>334</v>
      </c>
      <c r="B548" s="728" t="s">
        <v>335</v>
      </c>
      <c r="C548" s="645" t="s">
        <v>779</v>
      </c>
      <c r="D548" s="657"/>
      <c r="E548" s="647"/>
    </row>
    <row r="549" spans="1:5" ht="18">
      <c r="A549" s="727" t="s">
        <v>336</v>
      </c>
      <c r="B549" s="728" t="s">
        <v>337</v>
      </c>
      <c r="C549" s="645" t="s">
        <v>779</v>
      </c>
      <c r="D549" s="657"/>
      <c r="E549" s="647"/>
    </row>
    <row r="550" spans="1:5" ht="18">
      <c r="A550" s="727" t="s">
        <v>338</v>
      </c>
      <c r="B550" s="728" t="s">
        <v>339</v>
      </c>
      <c r="C550" s="645" t="s">
        <v>779</v>
      </c>
      <c r="D550" s="657"/>
      <c r="E550" s="647"/>
    </row>
    <row r="551" spans="1:5" ht="18">
      <c r="A551" s="727" t="s">
        <v>340</v>
      </c>
      <c r="B551" s="728" t="s">
        <v>341</v>
      </c>
      <c r="C551" s="645" t="s">
        <v>779</v>
      </c>
      <c r="D551" s="657"/>
      <c r="E551" s="647"/>
    </row>
    <row r="552" spans="1:5" ht="18">
      <c r="A552" s="727" t="s">
        <v>342</v>
      </c>
      <c r="B552" s="728" t="s">
        <v>343</v>
      </c>
      <c r="C552" s="645" t="s">
        <v>779</v>
      </c>
      <c r="D552" s="657"/>
      <c r="E552" s="647"/>
    </row>
    <row r="553" spans="1:5" ht="18">
      <c r="A553" s="727" t="s">
        <v>344</v>
      </c>
      <c r="B553" s="728" t="s">
        <v>345</v>
      </c>
      <c r="C553" s="645" t="s">
        <v>779</v>
      </c>
      <c r="D553" s="657"/>
      <c r="E553" s="647"/>
    </row>
    <row r="554" spans="1:5" ht="18">
      <c r="A554" s="727" t="s">
        <v>346</v>
      </c>
      <c r="B554" s="728" t="s">
        <v>347</v>
      </c>
      <c r="C554" s="645" t="s">
        <v>779</v>
      </c>
      <c r="D554" s="657"/>
      <c r="E554" s="647"/>
    </row>
    <row r="555" spans="1:5" ht="18">
      <c r="A555" s="727" t="s">
        <v>348</v>
      </c>
      <c r="B555" s="729" t="s">
        <v>349</v>
      </c>
      <c r="C555" s="645" t="s">
        <v>779</v>
      </c>
      <c r="D555" s="657"/>
      <c r="E555" s="647"/>
    </row>
    <row r="556" spans="1:5" ht="18">
      <c r="A556" s="727" t="s">
        <v>350</v>
      </c>
      <c r="B556" s="728" t="s">
        <v>351</v>
      </c>
      <c r="C556" s="645" t="s">
        <v>779</v>
      </c>
      <c r="D556" s="657"/>
      <c r="E556" s="647"/>
    </row>
    <row r="557" spans="1:5" ht="18">
      <c r="A557" s="727" t="s">
        <v>352</v>
      </c>
      <c r="B557" s="728" t="s">
        <v>353</v>
      </c>
      <c r="C557" s="645" t="s">
        <v>779</v>
      </c>
      <c r="D557" s="657"/>
      <c r="E557" s="647"/>
    </row>
    <row r="558" spans="1:5" ht="18">
      <c r="A558" s="727" t="s">
        <v>354</v>
      </c>
      <c r="B558" s="728" t="s">
        <v>355</v>
      </c>
      <c r="C558" s="645" t="s">
        <v>779</v>
      </c>
      <c r="D558" s="657"/>
      <c r="E558" s="647"/>
    </row>
    <row r="559" spans="1:5" ht="18">
      <c r="A559" s="727" t="s">
        <v>356</v>
      </c>
      <c r="B559" s="728" t="s">
        <v>357</v>
      </c>
      <c r="C559" s="645" t="s">
        <v>779</v>
      </c>
      <c r="D559" s="657"/>
      <c r="E559" s="647"/>
    </row>
    <row r="560" spans="1:5" ht="18">
      <c r="A560" s="727" t="s">
        <v>358</v>
      </c>
      <c r="B560" s="728" t="s">
        <v>359</v>
      </c>
      <c r="C560" s="645" t="s">
        <v>779</v>
      </c>
      <c r="D560" s="657"/>
      <c r="E560" s="647"/>
    </row>
    <row r="561" spans="1:5" ht="18">
      <c r="A561" s="727" t="s">
        <v>1004</v>
      </c>
      <c r="B561" s="728" t="s">
        <v>1005</v>
      </c>
      <c r="C561" s="645" t="s">
        <v>779</v>
      </c>
      <c r="D561" s="657"/>
      <c r="E561" s="647"/>
    </row>
    <row r="562" spans="1:5" ht="18">
      <c r="A562" s="727" t="s">
        <v>1006</v>
      </c>
      <c r="B562" s="728" t="s">
        <v>1007</v>
      </c>
      <c r="C562" s="645" t="s">
        <v>779</v>
      </c>
      <c r="D562" s="657"/>
      <c r="E562" s="647"/>
    </row>
    <row r="563" spans="1:5" ht="18.75">
      <c r="A563" s="727" t="s">
        <v>1008</v>
      </c>
      <c r="B563" s="728" t="s">
        <v>1009</v>
      </c>
      <c r="C563" s="645" t="s">
        <v>779</v>
      </c>
      <c r="D563" s="657"/>
      <c r="E563" s="647"/>
    </row>
    <row r="564" spans="1:5" ht="19.5" thickBot="1">
      <c r="A564" s="731" t="s">
        <v>1010</v>
      </c>
      <c r="B564" s="737" t="s">
        <v>1011</v>
      </c>
      <c r="C564" s="645" t="s">
        <v>779</v>
      </c>
      <c r="D564" s="659"/>
      <c r="E564" s="647"/>
    </row>
    <row r="565" spans="1:5" ht="18.75">
      <c r="A565" s="725" t="s">
        <v>1012</v>
      </c>
      <c r="B565" s="726" t="s">
        <v>1013</v>
      </c>
      <c r="C565" s="645" t="s">
        <v>779</v>
      </c>
      <c r="D565" s="657"/>
      <c r="E565" s="647"/>
    </row>
    <row r="566" spans="1:5" ht="18.75">
      <c r="A566" s="727" t="s">
        <v>1014</v>
      </c>
      <c r="B566" s="728" t="s">
        <v>1015</v>
      </c>
      <c r="C566" s="645" t="s">
        <v>779</v>
      </c>
      <c r="D566" s="657"/>
      <c r="E566" s="647"/>
    </row>
    <row r="567" spans="1:5" ht="18.75">
      <c r="A567" s="727" t="s">
        <v>1016</v>
      </c>
      <c r="B567" s="728" t="s">
        <v>1017</v>
      </c>
      <c r="C567" s="645" t="s">
        <v>779</v>
      </c>
      <c r="D567" s="657"/>
      <c r="E567" s="647"/>
    </row>
    <row r="568" spans="1:5" ht="18.75">
      <c r="A568" s="727" t="s">
        <v>1018</v>
      </c>
      <c r="B568" s="728" t="s">
        <v>1019</v>
      </c>
      <c r="C568" s="645" t="s">
        <v>779</v>
      </c>
      <c r="D568" s="657"/>
      <c r="E568" s="647"/>
    </row>
    <row r="569" spans="1:5" ht="19.5">
      <c r="A569" s="727" t="s">
        <v>1020</v>
      </c>
      <c r="B569" s="729" t="s">
        <v>1021</v>
      </c>
      <c r="C569" s="645" t="s">
        <v>779</v>
      </c>
      <c r="D569" s="657"/>
      <c r="E569" s="647"/>
    </row>
    <row r="570" spans="1:5" ht="18.75">
      <c r="A570" s="727" t="s">
        <v>1022</v>
      </c>
      <c r="B570" s="728" t="s">
        <v>1023</v>
      </c>
      <c r="C570" s="645" t="s">
        <v>779</v>
      </c>
      <c r="D570" s="657"/>
      <c r="E570" s="647"/>
    </row>
    <row r="571" spans="1:5" ht="19.5" thickBot="1">
      <c r="A571" s="731" t="s">
        <v>1024</v>
      </c>
      <c r="B571" s="732" t="s">
        <v>1025</v>
      </c>
      <c r="C571" s="645" t="s">
        <v>779</v>
      </c>
      <c r="D571" s="657"/>
      <c r="E571" s="647"/>
    </row>
    <row r="572" spans="1:5" ht="18.75">
      <c r="A572" s="725" t="s">
        <v>0</v>
      </c>
      <c r="B572" s="726" t="s">
        <v>1</v>
      </c>
      <c r="C572" s="645" t="s">
        <v>779</v>
      </c>
      <c r="D572" s="657"/>
      <c r="E572" s="647"/>
    </row>
    <row r="573" spans="1:5" ht="18.75">
      <c r="A573" s="727" t="s">
        <v>2</v>
      </c>
      <c r="B573" s="728" t="s">
        <v>880</v>
      </c>
      <c r="C573" s="645" t="s">
        <v>779</v>
      </c>
      <c r="D573" s="657"/>
      <c r="E573" s="647"/>
    </row>
    <row r="574" spans="1:5" ht="18.75">
      <c r="A574" s="727" t="s">
        <v>3</v>
      </c>
      <c r="B574" s="728" t="s">
        <v>4</v>
      </c>
      <c r="C574" s="645" t="s">
        <v>779</v>
      </c>
      <c r="D574" s="657"/>
      <c r="E574" s="647"/>
    </row>
    <row r="575" spans="1:5" ht="18.75">
      <c r="A575" s="727" t="s">
        <v>5</v>
      </c>
      <c r="B575" s="728" t="s">
        <v>1455</v>
      </c>
      <c r="C575" s="645" t="s">
        <v>779</v>
      </c>
      <c r="D575" s="657"/>
      <c r="E575" s="647"/>
    </row>
    <row r="576" spans="1:5" ht="18.75">
      <c r="A576" s="727" t="s">
        <v>1456</v>
      </c>
      <c r="B576" s="728" t="s">
        <v>1457</v>
      </c>
      <c r="C576" s="645" t="s">
        <v>779</v>
      </c>
      <c r="D576" s="657"/>
      <c r="E576" s="647"/>
    </row>
    <row r="577" spans="1:5" ht="19.5">
      <c r="A577" s="727" t="s">
        <v>1458</v>
      </c>
      <c r="B577" s="729" t="s">
        <v>1459</v>
      </c>
      <c r="C577" s="645" t="s">
        <v>779</v>
      </c>
      <c r="D577" s="657"/>
      <c r="E577" s="647"/>
    </row>
    <row r="578" spans="1:5" ht="18.75">
      <c r="A578" s="727" t="s">
        <v>1460</v>
      </c>
      <c r="B578" s="728" t="s">
        <v>1461</v>
      </c>
      <c r="C578" s="645" t="s">
        <v>779</v>
      </c>
      <c r="D578" s="657"/>
      <c r="E578" s="647"/>
    </row>
    <row r="579" spans="1:5" ht="19.5" thickBot="1">
      <c r="A579" s="731" t="s">
        <v>1462</v>
      </c>
      <c r="B579" s="732" t="s">
        <v>1463</v>
      </c>
      <c r="C579" s="645" t="s">
        <v>779</v>
      </c>
      <c r="D579" s="657"/>
      <c r="E579" s="647"/>
    </row>
    <row r="580" spans="1:5" ht="18.75">
      <c r="A580" s="725" t="s">
        <v>1464</v>
      </c>
      <c r="B580" s="726" t="s">
        <v>1465</v>
      </c>
      <c r="C580" s="645" t="s">
        <v>779</v>
      </c>
      <c r="D580" s="657"/>
      <c r="E580" s="647"/>
    </row>
    <row r="581" spans="1:5" ht="18.75">
      <c r="A581" s="727" t="s">
        <v>1466</v>
      </c>
      <c r="B581" s="728" t="s">
        <v>1467</v>
      </c>
      <c r="C581" s="645" t="s">
        <v>779</v>
      </c>
      <c r="D581" s="657"/>
      <c r="E581" s="647"/>
    </row>
    <row r="582" spans="1:5" ht="18.75">
      <c r="A582" s="727" t="s">
        <v>1468</v>
      </c>
      <c r="B582" s="728" t="s">
        <v>1469</v>
      </c>
      <c r="C582" s="645" t="s">
        <v>779</v>
      </c>
      <c r="D582" s="657"/>
      <c r="E582" s="647"/>
    </row>
    <row r="583" spans="1:5" ht="18.75">
      <c r="A583" s="727" t="s">
        <v>1470</v>
      </c>
      <c r="B583" s="728" t="s">
        <v>1471</v>
      </c>
      <c r="C583" s="645" t="s">
        <v>779</v>
      </c>
      <c r="D583" s="657"/>
      <c r="E583" s="647"/>
    </row>
    <row r="584" spans="1:5" ht="19.5">
      <c r="A584" s="727" t="s">
        <v>1472</v>
      </c>
      <c r="B584" s="729" t="s">
        <v>1473</v>
      </c>
      <c r="C584" s="645" t="s">
        <v>779</v>
      </c>
      <c r="D584" s="657"/>
      <c r="E584" s="647"/>
    </row>
    <row r="585" spans="1:5" ht="18.75">
      <c r="A585" s="727" t="s">
        <v>1474</v>
      </c>
      <c r="B585" s="728" t="s">
        <v>1475</v>
      </c>
      <c r="C585" s="645" t="s">
        <v>779</v>
      </c>
      <c r="D585" s="657"/>
      <c r="E585" s="647"/>
    </row>
    <row r="586" spans="1:5" ht="19.5" thickBot="1">
      <c r="A586" s="731" t="s">
        <v>1476</v>
      </c>
      <c r="B586" s="732" t="s">
        <v>1477</v>
      </c>
      <c r="C586" s="645" t="s">
        <v>779</v>
      </c>
      <c r="D586" s="657"/>
      <c r="E586" s="647"/>
    </row>
    <row r="587" spans="1:5" ht="18.75">
      <c r="A587" s="725" t="s">
        <v>1478</v>
      </c>
      <c r="B587" s="726" t="s">
        <v>1479</v>
      </c>
      <c r="C587" s="645" t="s">
        <v>779</v>
      </c>
      <c r="D587" s="657"/>
      <c r="E587" s="647"/>
    </row>
    <row r="588" spans="1:5" ht="18.75">
      <c r="A588" s="727" t="s">
        <v>1480</v>
      </c>
      <c r="B588" s="728" t="s">
        <v>1481</v>
      </c>
      <c r="C588" s="645" t="s">
        <v>779</v>
      </c>
      <c r="D588" s="657"/>
      <c r="E588" s="647"/>
    </row>
    <row r="589" spans="1:5" ht="19.5">
      <c r="A589" s="727" t="s">
        <v>1482</v>
      </c>
      <c r="B589" s="729" t="s">
        <v>1483</v>
      </c>
      <c r="C589" s="645" t="s">
        <v>779</v>
      </c>
      <c r="D589" s="657"/>
      <c r="E589" s="647"/>
    </row>
    <row r="590" spans="1:5" ht="19.5" thickBot="1">
      <c r="A590" s="731" t="s">
        <v>1484</v>
      </c>
      <c r="B590" s="732" t="s">
        <v>1485</v>
      </c>
      <c r="C590" s="645" t="s">
        <v>779</v>
      </c>
      <c r="D590" s="657"/>
      <c r="E590" s="647"/>
    </row>
    <row r="591" spans="1:5" ht="18.75">
      <c r="A591" s="725" t="s">
        <v>1486</v>
      </c>
      <c r="B591" s="726" t="s">
        <v>1487</v>
      </c>
      <c r="C591" s="645" t="s">
        <v>779</v>
      </c>
      <c r="D591" s="657"/>
      <c r="E591" s="647"/>
    </row>
    <row r="592" spans="1:5" ht="18.75">
      <c r="A592" s="727" t="s">
        <v>1488</v>
      </c>
      <c r="B592" s="728" t="s">
        <v>1489</v>
      </c>
      <c r="C592" s="645" t="s">
        <v>779</v>
      </c>
      <c r="D592" s="657"/>
      <c r="E592" s="647"/>
    </row>
    <row r="593" spans="1:5" ht="18.75">
      <c r="A593" s="727" t="s">
        <v>1490</v>
      </c>
      <c r="B593" s="728" t="s">
        <v>1491</v>
      </c>
      <c r="C593" s="645" t="s">
        <v>779</v>
      </c>
      <c r="D593" s="657"/>
      <c r="E593" s="647"/>
    </row>
    <row r="594" spans="1:5" ht="18.75">
      <c r="A594" s="727" t="s">
        <v>1492</v>
      </c>
      <c r="B594" s="728" t="s">
        <v>1493</v>
      </c>
      <c r="C594" s="645" t="s">
        <v>779</v>
      </c>
      <c r="D594" s="657"/>
      <c r="E594" s="647"/>
    </row>
    <row r="595" spans="1:5" ht="18.75">
      <c r="A595" s="727" t="s">
        <v>1494</v>
      </c>
      <c r="B595" s="728" t="s">
        <v>1495</v>
      </c>
      <c r="C595" s="645" t="s">
        <v>779</v>
      </c>
      <c r="D595" s="657"/>
      <c r="E595" s="647"/>
    </row>
    <row r="596" spans="1:5" ht="18.75">
      <c r="A596" s="727" t="s">
        <v>1496</v>
      </c>
      <c r="B596" s="728" t="s">
        <v>1497</v>
      </c>
      <c r="C596" s="645" t="s">
        <v>779</v>
      </c>
      <c r="D596" s="657"/>
      <c r="E596" s="647"/>
    </row>
    <row r="597" spans="1:5" ht="18.75">
      <c r="A597" s="727" t="s">
        <v>1498</v>
      </c>
      <c r="B597" s="728" t="s">
        <v>1499</v>
      </c>
      <c r="C597" s="645" t="s">
        <v>779</v>
      </c>
      <c r="D597" s="657"/>
      <c r="E597" s="647"/>
    </row>
    <row r="598" spans="1:5" ht="18.75">
      <c r="A598" s="727" t="s">
        <v>1500</v>
      </c>
      <c r="B598" s="728" t="s">
        <v>1501</v>
      </c>
      <c r="C598" s="645" t="s">
        <v>779</v>
      </c>
      <c r="D598" s="657"/>
      <c r="E598" s="647"/>
    </row>
    <row r="599" spans="1:5" ht="19.5">
      <c r="A599" s="727" t="s">
        <v>1502</v>
      </c>
      <c r="B599" s="729" t="s">
        <v>1503</v>
      </c>
      <c r="C599" s="645" t="s">
        <v>779</v>
      </c>
      <c r="D599" s="657"/>
      <c r="E599" s="647"/>
    </row>
    <row r="600" spans="1:5" ht="19.5" thickBot="1">
      <c r="A600" s="731" t="s">
        <v>1504</v>
      </c>
      <c r="B600" s="732" t="s">
        <v>1505</v>
      </c>
      <c r="C600" s="645" t="s">
        <v>779</v>
      </c>
      <c r="D600" s="657"/>
      <c r="E600" s="647"/>
    </row>
    <row r="601" spans="1:5" ht="18.75">
      <c r="A601" s="725" t="s">
        <v>1506</v>
      </c>
      <c r="B601" s="726" t="s">
        <v>1507</v>
      </c>
      <c r="C601" s="645" t="s">
        <v>779</v>
      </c>
      <c r="D601" s="657"/>
      <c r="E601" s="647"/>
    </row>
    <row r="602" spans="1:5" ht="18.75">
      <c r="A602" s="727" t="s">
        <v>1508</v>
      </c>
      <c r="B602" s="728" t="s">
        <v>1509</v>
      </c>
      <c r="C602" s="645" t="s">
        <v>779</v>
      </c>
      <c r="D602" s="657"/>
      <c r="E602" s="647"/>
    </row>
    <row r="603" spans="1:5" ht="18.75">
      <c r="A603" s="727" t="s">
        <v>1510</v>
      </c>
      <c r="B603" s="728" t="s">
        <v>1511</v>
      </c>
      <c r="C603" s="645" t="s">
        <v>779</v>
      </c>
      <c r="D603" s="657"/>
      <c r="E603" s="647"/>
    </row>
    <row r="604" spans="1:5" ht="18.75">
      <c r="A604" s="727" t="s">
        <v>1512</v>
      </c>
      <c r="B604" s="728" t="s">
        <v>1513</v>
      </c>
      <c r="C604" s="645" t="s">
        <v>779</v>
      </c>
      <c r="D604" s="657"/>
      <c r="E604" s="647"/>
    </row>
    <row r="605" spans="1:5" ht="18.75">
      <c r="A605" s="727" t="s">
        <v>1514</v>
      </c>
      <c r="B605" s="728" t="s">
        <v>1515</v>
      </c>
      <c r="C605" s="645" t="s">
        <v>779</v>
      </c>
      <c r="D605" s="657"/>
      <c r="E605" s="647"/>
    </row>
    <row r="606" spans="1:5" ht="18.75">
      <c r="A606" s="727" t="s">
        <v>1516</v>
      </c>
      <c r="B606" s="728" t="s">
        <v>1517</v>
      </c>
      <c r="C606" s="645" t="s">
        <v>779</v>
      </c>
      <c r="D606" s="657"/>
      <c r="E606" s="647"/>
    </row>
    <row r="607" spans="1:5" ht="18.75">
      <c r="A607" s="727" t="s">
        <v>1518</v>
      </c>
      <c r="B607" s="728" t="s">
        <v>1519</v>
      </c>
      <c r="C607" s="645" t="s">
        <v>779</v>
      </c>
      <c r="D607" s="657"/>
      <c r="E607" s="647"/>
    </row>
    <row r="608" spans="1:5" ht="18.75">
      <c r="A608" s="727" t="s">
        <v>1520</v>
      </c>
      <c r="B608" s="728" t="s">
        <v>1521</v>
      </c>
      <c r="C608" s="645" t="s">
        <v>779</v>
      </c>
      <c r="D608" s="657"/>
      <c r="E608" s="647"/>
    </row>
    <row r="609" spans="1:5" ht="18.75">
      <c r="A609" s="727" t="s">
        <v>1522</v>
      </c>
      <c r="B609" s="728" t="s">
        <v>1523</v>
      </c>
      <c r="C609" s="645" t="s">
        <v>779</v>
      </c>
      <c r="D609" s="657"/>
      <c r="E609" s="647"/>
    </row>
    <row r="610" spans="1:5" ht="18.75">
      <c r="A610" s="727" t="s">
        <v>1524</v>
      </c>
      <c r="B610" s="728" t="s">
        <v>1525</v>
      </c>
      <c r="C610" s="645" t="s">
        <v>779</v>
      </c>
      <c r="D610" s="657"/>
      <c r="E610" s="647"/>
    </row>
    <row r="611" spans="1:5" ht="18.75">
      <c r="A611" s="727" t="s">
        <v>1526</v>
      </c>
      <c r="B611" s="728" t="s">
        <v>1527</v>
      </c>
      <c r="C611" s="645" t="s">
        <v>779</v>
      </c>
      <c r="D611" s="657"/>
      <c r="E611" s="647"/>
    </row>
    <row r="612" spans="1:5" ht="18.75">
      <c r="A612" s="727" t="s">
        <v>1528</v>
      </c>
      <c r="B612" s="728" t="s">
        <v>1529</v>
      </c>
      <c r="C612" s="645" t="s">
        <v>779</v>
      </c>
      <c r="D612" s="657"/>
      <c r="E612" s="647"/>
    </row>
    <row r="613" spans="1:5" ht="18.75">
      <c r="A613" s="727" t="s">
        <v>1530</v>
      </c>
      <c r="B613" s="728" t="s">
        <v>1531</v>
      </c>
      <c r="C613" s="645" t="s">
        <v>779</v>
      </c>
      <c r="D613" s="657"/>
      <c r="E613" s="647"/>
    </row>
    <row r="614" spans="1:5" ht="18.75">
      <c r="A614" s="727" t="s">
        <v>1532</v>
      </c>
      <c r="B614" s="728" t="s">
        <v>1533</v>
      </c>
      <c r="C614" s="645" t="s">
        <v>779</v>
      </c>
      <c r="D614" s="657"/>
      <c r="E614" s="647"/>
    </row>
    <row r="615" spans="1:5" ht="18.75">
      <c r="A615" s="727" t="s">
        <v>1534</v>
      </c>
      <c r="B615" s="728" t="s">
        <v>1535</v>
      </c>
      <c r="C615" s="645" t="s">
        <v>779</v>
      </c>
      <c r="D615" s="657"/>
      <c r="E615" s="647"/>
    </row>
    <row r="616" spans="1:5" ht="18.75">
      <c r="A616" s="727" t="s">
        <v>1536</v>
      </c>
      <c r="B616" s="728" t="s">
        <v>1537</v>
      </c>
      <c r="C616" s="645" t="s">
        <v>779</v>
      </c>
      <c r="D616" s="657"/>
      <c r="E616" s="647"/>
    </row>
    <row r="617" spans="1:5" ht="18.75">
      <c r="A617" s="727" t="s">
        <v>1538</v>
      </c>
      <c r="B617" s="728" t="s">
        <v>1539</v>
      </c>
      <c r="C617" s="645" t="s">
        <v>779</v>
      </c>
      <c r="D617" s="657"/>
      <c r="E617" s="647"/>
    </row>
    <row r="618" spans="1:5" ht="18.75">
      <c r="A618" s="727" t="s">
        <v>1540</v>
      </c>
      <c r="B618" s="728" t="s">
        <v>1541</v>
      </c>
      <c r="C618" s="645" t="s">
        <v>779</v>
      </c>
      <c r="D618" s="657"/>
      <c r="E618" s="647"/>
    </row>
    <row r="619" spans="1:5" ht="18.75">
      <c r="A619" s="727" t="s">
        <v>1542</v>
      </c>
      <c r="B619" s="728" t="s">
        <v>1543</v>
      </c>
      <c r="C619" s="645" t="s">
        <v>779</v>
      </c>
      <c r="D619" s="657"/>
      <c r="E619" s="647"/>
    </row>
    <row r="620" spans="1:5" ht="18.75">
      <c r="A620" s="727" t="s">
        <v>1544</v>
      </c>
      <c r="B620" s="728" t="s">
        <v>1545</v>
      </c>
      <c r="C620" s="645" t="s">
        <v>779</v>
      </c>
      <c r="D620" s="657"/>
      <c r="E620" s="647"/>
    </row>
    <row r="621" spans="1:5" ht="18.75">
      <c r="A621" s="727" t="s">
        <v>1546</v>
      </c>
      <c r="B621" s="728" t="s">
        <v>1547</v>
      </c>
      <c r="C621" s="645" t="s">
        <v>779</v>
      </c>
      <c r="D621" s="657"/>
      <c r="E621" s="647"/>
    </row>
    <row r="622" spans="1:5" ht="18.75">
      <c r="A622" s="727" t="s">
        <v>1548</v>
      </c>
      <c r="B622" s="728" t="s">
        <v>1549</v>
      </c>
      <c r="C622" s="645" t="s">
        <v>779</v>
      </c>
      <c r="D622" s="657"/>
      <c r="E622" s="647"/>
    </row>
    <row r="623" spans="1:5" ht="18.75">
      <c r="A623" s="727" t="s">
        <v>1550</v>
      </c>
      <c r="B623" s="728" t="s">
        <v>1551</v>
      </c>
      <c r="C623" s="645" t="s">
        <v>779</v>
      </c>
      <c r="D623" s="657"/>
      <c r="E623" s="647"/>
    </row>
    <row r="624" spans="1:5" ht="18.75">
      <c r="A624" s="727" t="s">
        <v>1552</v>
      </c>
      <c r="B624" s="728" t="s">
        <v>1553</v>
      </c>
      <c r="C624" s="645" t="s">
        <v>779</v>
      </c>
      <c r="D624" s="657"/>
      <c r="E624" s="647"/>
    </row>
    <row r="625" spans="1:5" ht="20.25" thickBot="1">
      <c r="A625" s="731" t="s">
        <v>1554</v>
      </c>
      <c r="B625" s="738" t="s">
        <v>1555</v>
      </c>
      <c r="C625" s="645" t="s">
        <v>779</v>
      </c>
      <c r="D625" s="657"/>
      <c r="E625" s="647"/>
    </row>
    <row r="626" spans="1:5" ht="18.75">
      <c r="A626" s="725" t="s">
        <v>1556</v>
      </c>
      <c r="B626" s="726" t="s">
        <v>1557</v>
      </c>
      <c r="C626" s="645" t="s">
        <v>779</v>
      </c>
      <c r="D626" s="657"/>
      <c r="E626" s="647"/>
    </row>
    <row r="627" spans="1:5" ht="18.75">
      <c r="A627" s="727" t="s">
        <v>1558</v>
      </c>
      <c r="B627" s="728" t="s">
        <v>1559</v>
      </c>
      <c r="C627" s="645" t="s">
        <v>779</v>
      </c>
      <c r="D627" s="657"/>
      <c r="E627" s="647"/>
    </row>
    <row r="628" spans="1:5" ht="18.75">
      <c r="A628" s="727" t="s">
        <v>1560</v>
      </c>
      <c r="B628" s="728" t="s">
        <v>1561</v>
      </c>
      <c r="C628" s="645" t="s">
        <v>779</v>
      </c>
      <c r="D628" s="657"/>
      <c r="E628" s="647"/>
    </row>
    <row r="629" spans="1:5" ht="18.75">
      <c r="A629" s="727" t="s">
        <v>1448</v>
      </c>
      <c r="B629" s="728" t="s">
        <v>1449</v>
      </c>
      <c r="C629" s="645" t="s">
        <v>779</v>
      </c>
      <c r="D629" s="657"/>
      <c r="E629" s="647"/>
    </row>
    <row r="630" spans="1:5" ht="18.75">
      <c r="A630" s="727" t="s">
        <v>1450</v>
      </c>
      <c r="B630" s="728" t="s">
        <v>1451</v>
      </c>
      <c r="C630" s="645" t="s">
        <v>779</v>
      </c>
      <c r="D630" s="657"/>
      <c r="E630" s="647"/>
    </row>
    <row r="631" spans="1:5" ht="18.75">
      <c r="A631" s="727" t="s">
        <v>1452</v>
      </c>
      <c r="B631" s="728" t="s">
        <v>1453</v>
      </c>
      <c r="C631" s="645" t="s">
        <v>779</v>
      </c>
      <c r="D631" s="657"/>
      <c r="E631" s="647"/>
    </row>
    <row r="632" spans="1:5" ht="18.75">
      <c r="A632" s="727" t="s">
        <v>1454</v>
      </c>
      <c r="B632" s="728" t="s">
        <v>628</v>
      </c>
      <c r="C632" s="645" t="s">
        <v>779</v>
      </c>
      <c r="D632" s="657"/>
      <c r="E632" s="647"/>
    </row>
    <row r="633" spans="1:5" ht="18.75">
      <c r="A633" s="727" t="s">
        <v>629</v>
      </c>
      <c r="B633" s="728" t="s">
        <v>630</v>
      </c>
      <c r="C633" s="645" t="s">
        <v>779</v>
      </c>
      <c r="D633" s="657"/>
      <c r="E633" s="647"/>
    </row>
    <row r="634" spans="1:5" ht="18.75">
      <c r="A634" s="727" t="s">
        <v>631</v>
      </c>
      <c r="B634" s="728" t="s">
        <v>632</v>
      </c>
      <c r="C634" s="645" t="s">
        <v>779</v>
      </c>
      <c r="D634" s="657"/>
      <c r="E634" s="647"/>
    </row>
    <row r="635" spans="1:5" ht="18.75">
      <c r="A635" s="727" t="s">
        <v>633</v>
      </c>
      <c r="B635" s="728" t="s">
        <v>634</v>
      </c>
      <c r="C635" s="645" t="s">
        <v>779</v>
      </c>
      <c r="D635" s="657"/>
      <c r="E635" s="647"/>
    </row>
    <row r="636" spans="1:5" ht="18.75">
      <c r="A636" s="727" t="s">
        <v>635</v>
      </c>
      <c r="B636" s="728" t="s">
        <v>636</v>
      </c>
      <c r="C636" s="645" t="s">
        <v>779</v>
      </c>
      <c r="D636" s="657"/>
      <c r="E636" s="647"/>
    </row>
    <row r="637" spans="1:5" ht="18.75">
      <c r="A637" s="727" t="s">
        <v>637</v>
      </c>
      <c r="B637" s="728" t="s">
        <v>638</v>
      </c>
      <c r="C637" s="645" t="s">
        <v>779</v>
      </c>
      <c r="D637" s="657"/>
      <c r="E637" s="647"/>
    </row>
    <row r="638" spans="1:5" ht="18.75">
      <c r="A638" s="727" t="s">
        <v>639</v>
      </c>
      <c r="B638" s="728" t="s">
        <v>640</v>
      </c>
      <c r="C638" s="645" t="s">
        <v>779</v>
      </c>
      <c r="D638" s="657"/>
      <c r="E638" s="647"/>
    </row>
    <row r="639" spans="1:5" ht="18.75">
      <c r="A639" s="727" t="s">
        <v>641</v>
      </c>
      <c r="B639" s="728" t="s">
        <v>642</v>
      </c>
      <c r="C639" s="645" t="s">
        <v>779</v>
      </c>
      <c r="D639" s="657"/>
      <c r="E639" s="647"/>
    </row>
    <row r="640" spans="1:5" ht="18.75">
      <c r="A640" s="727" t="s">
        <v>643</v>
      </c>
      <c r="B640" s="728" t="s">
        <v>644</v>
      </c>
      <c r="C640" s="645" t="s">
        <v>779</v>
      </c>
      <c r="D640" s="657"/>
      <c r="E640" s="647"/>
    </row>
    <row r="641" spans="1:5" ht="18.75">
      <c r="A641" s="727" t="s">
        <v>645</v>
      </c>
      <c r="B641" s="728" t="s">
        <v>646</v>
      </c>
      <c r="C641" s="645" t="s">
        <v>779</v>
      </c>
      <c r="D641" s="657"/>
      <c r="E641" s="647"/>
    </row>
    <row r="642" spans="1:5" ht="18.75">
      <c r="A642" s="727" t="s">
        <v>647</v>
      </c>
      <c r="B642" s="728" t="s">
        <v>648</v>
      </c>
      <c r="C642" s="645" t="s">
        <v>779</v>
      </c>
      <c r="D642" s="657"/>
      <c r="E642" s="647"/>
    </row>
    <row r="643" spans="1:5" ht="18.75">
      <c r="A643" s="727" t="s">
        <v>649</v>
      </c>
      <c r="B643" s="728" t="s">
        <v>650</v>
      </c>
      <c r="C643" s="645" t="s">
        <v>779</v>
      </c>
      <c r="D643" s="657"/>
      <c r="E643" s="647"/>
    </row>
    <row r="644" spans="1:5" ht="18.75">
      <c r="A644" s="727" t="s">
        <v>651</v>
      </c>
      <c r="B644" s="728" t="s">
        <v>652</v>
      </c>
      <c r="C644" s="645" t="s">
        <v>779</v>
      </c>
      <c r="D644" s="657"/>
      <c r="E644" s="647"/>
    </row>
    <row r="645" spans="1:5" ht="18.75">
      <c r="A645" s="727" t="s">
        <v>653</v>
      </c>
      <c r="B645" s="728" t="s">
        <v>654</v>
      </c>
      <c r="C645" s="645" t="s">
        <v>779</v>
      </c>
      <c r="D645" s="657"/>
      <c r="E645" s="647"/>
    </row>
    <row r="646" spans="1:5" ht="18.75">
      <c r="A646" s="727" t="s">
        <v>655</v>
      </c>
      <c r="B646" s="728" t="s">
        <v>656</v>
      </c>
      <c r="C646" s="645" t="s">
        <v>779</v>
      </c>
      <c r="D646" s="657"/>
      <c r="E646" s="647"/>
    </row>
    <row r="647" spans="1:5" ht="19.5" thickBot="1">
      <c r="A647" s="731" t="s">
        <v>657</v>
      </c>
      <c r="B647" s="732" t="s">
        <v>658</v>
      </c>
      <c r="C647" s="645" t="s">
        <v>779</v>
      </c>
      <c r="D647" s="657"/>
      <c r="E647" s="647"/>
    </row>
    <row r="648" spans="1:5" ht="18.75">
      <c r="A648" s="725" t="s">
        <v>659</v>
      </c>
      <c r="B648" s="726" t="s">
        <v>660</v>
      </c>
      <c r="C648" s="645" t="s">
        <v>779</v>
      </c>
      <c r="D648" s="657"/>
      <c r="E648" s="647"/>
    </row>
    <row r="649" spans="1:5" ht="18.75">
      <c r="A649" s="727" t="s">
        <v>661</v>
      </c>
      <c r="B649" s="728" t="s">
        <v>662</v>
      </c>
      <c r="C649" s="645" t="s">
        <v>779</v>
      </c>
      <c r="D649" s="657"/>
      <c r="E649" s="647"/>
    </row>
    <row r="650" spans="1:5" ht="18.75">
      <c r="A650" s="727" t="s">
        <v>663</v>
      </c>
      <c r="B650" s="728" t="s">
        <v>664</v>
      </c>
      <c r="C650" s="645" t="s">
        <v>779</v>
      </c>
      <c r="D650" s="657"/>
      <c r="E650" s="647"/>
    </row>
    <row r="651" spans="1:5" ht="18.75">
      <c r="A651" s="727" t="s">
        <v>665</v>
      </c>
      <c r="B651" s="728" t="s">
        <v>666</v>
      </c>
      <c r="C651" s="645" t="s">
        <v>779</v>
      </c>
      <c r="D651" s="657"/>
      <c r="E651" s="647"/>
    </row>
    <row r="652" spans="1:5" ht="18.75">
      <c r="A652" s="727" t="s">
        <v>667</v>
      </c>
      <c r="B652" s="728" t="s">
        <v>668</v>
      </c>
      <c r="C652" s="645" t="s">
        <v>779</v>
      </c>
      <c r="D652" s="657"/>
      <c r="E652" s="647"/>
    </row>
    <row r="653" spans="1:5" ht="18.75">
      <c r="A653" s="727" t="s">
        <v>669</v>
      </c>
      <c r="B653" s="728" t="s">
        <v>670</v>
      </c>
      <c r="C653" s="645" t="s">
        <v>779</v>
      </c>
      <c r="D653" s="657"/>
      <c r="E653" s="647"/>
    </row>
    <row r="654" spans="1:5" ht="18.75">
      <c r="A654" s="727" t="s">
        <v>671</v>
      </c>
      <c r="B654" s="728" t="s">
        <v>672</v>
      </c>
      <c r="C654" s="645" t="s">
        <v>779</v>
      </c>
      <c r="D654" s="657"/>
      <c r="E654" s="647"/>
    </row>
    <row r="655" spans="1:5" ht="18.75">
      <c r="A655" s="727" t="s">
        <v>673</v>
      </c>
      <c r="B655" s="728" t="s">
        <v>674</v>
      </c>
      <c r="C655" s="645" t="s">
        <v>779</v>
      </c>
      <c r="D655" s="657"/>
      <c r="E655" s="647"/>
    </row>
    <row r="656" spans="1:5" ht="18.75">
      <c r="A656" s="727" t="s">
        <v>675</v>
      </c>
      <c r="B656" s="728" t="s">
        <v>676</v>
      </c>
      <c r="C656" s="645" t="s">
        <v>779</v>
      </c>
      <c r="D656" s="657"/>
      <c r="E656" s="647"/>
    </row>
    <row r="657" spans="1:5" ht="19.5">
      <c r="A657" s="727" t="s">
        <v>677</v>
      </c>
      <c r="B657" s="729" t="s">
        <v>678</v>
      </c>
      <c r="C657" s="645" t="s">
        <v>779</v>
      </c>
      <c r="D657" s="657"/>
      <c r="E657" s="647"/>
    </row>
    <row r="658" spans="1:5" ht="19.5" thickBot="1">
      <c r="A658" s="731" t="s">
        <v>679</v>
      </c>
      <c r="B658" s="732" t="s">
        <v>680</v>
      </c>
      <c r="C658" s="645" t="s">
        <v>779</v>
      </c>
      <c r="D658" s="657"/>
      <c r="E658" s="647"/>
    </row>
    <row r="659" spans="1:5" ht="18.75">
      <c r="A659" s="725" t="s">
        <v>681</v>
      </c>
      <c r="B659" s="726" t="s">
        <v>682</v>
      </c>
      <c r="C659" s="645" t="s">
        <v>779</v>
      </c>
      <c r="D659" s="657"/>
      <c r="E659" s="647"/>
    </row>
    <row r="660" spans="1:5" ht="18.75">
      <c r="A660" s="727" t="s">
        <v>683</v>
      </c>
      <c r="B660" s="728" t="s">
        <v>684</v>
      </c>
      <c r="C660" s="645" t="s">
        <v>779</v>
      </c>
      <c r="D660" s="657"/>
      <c r="E660" s="647"/>
    </row>
    <row r="661" spans="1:5" ht="18.75">
      <c r="A661" s="727" t="s">
        <v>685</v>
      </c>
      <c r="B661" s="728" t="s">
        <v>686</v>
      </c>
      <c r="C661" s="645" t="s">
        <v>779</v>
      </c>
      <c r="D661" s="657"/>
      <c r="E661" s="647"/>
    </row>
    <row r="662" spans="1:5" ht="18.75">
      <c r="A662" s="727" t="s">
        <v>687</v>
      </c>
      <c r="B662" s="728" t="s">
        <v>688</v>
      </c>
      <c r="C662" s="645" t="s">
        <v>779</v>
      </c>
      <c r="D662" s="657"/>
      <c r="E662" s="647"/>
    </row>
    <row r="663" spans="1:5" ht="20.25" thickBot="1">
      <c r="A663" s="731" t="s">
        <v>689</v>
      </c>
      <c r="B663" s="738" t="s">
        <v>690</v>
      </c>
      <c r="C663" s="645" t="s">
        <v>779</v>
      </c>
      <c r="D663" s="657"/>
      <c r="E663" s="647"/>
    </row>
    <row r="664" spans="1:5" ht="18.75">
      <c r="A664" s="725" t="s">
        <v>691</v>
      </c>
      <c r="B664" s="726" t="s">
        <v>692</v>
      </c>
      <c r="C664" s="645" t="s">
        <v>779</v>
      </c>
      <c r="D664" s="657"/>
      <c r="E664" s="647"/>
    </row>
    <row r="665" spans="1:5" ht="18.75">
      <c r="A665" s="727" t="s">
        <v>693</v>
      </c>
      <c r="B665" s="728" t="s">
        <v>694</v>
      </c>
      <c r="C665" s="645" t="s">
        <v>779</v>
      </c>
      <c r="D665" s="657"/>
      <c r="E665" s="647"/>
    </row>
    <row r="666" spans="1:5" ht="18.75">
      <c r="A666" s="727" t="s">
        <v>695</v>
      </c>
      <c r="B666" s="728" t="s">
        <v>696</v>
      </c>
      <c r="C666" s="645" t="s">
        <v>779</v>
      </c>
      <c r="D666" s="657"/>
      <c r="E666" s="647"/>
    </row>
    <row r="667" spans="1:5" ht="18.75">
      <c r="A667" s="727" t="s">
        <v>697</v>
      </c>
      <c r="B667" s="728" t="s">
        <v>698</v>
      </c>
      <c r="C667" s="645" t="s">
        <v>779</v>
      </c>
      <c r="D667" s="657"/>
      <c r="E667" s="647"/>
    </row>
    <row r="668" spans="1:5" ht="18.75">
      <c r="A668" s="727" t="s">
        <v>699</v>
      </c>
      <c r="B668" s="728" t="s">
        <v>700</v>
      </c>
      <c r="C668" s="645" t="s">
        <v>779</v>
      </c>
      <c r="D668" s="657"/>
      <c r="E668" s="647"/>
    </row>
    <row r="669" spans="1:5" ht="18.75">
      <c r="A669" s="727" t="s">
        <v>701</v>
      </c>
      <c r="B669" s="728" t="s">
        <v>702</v>
      </c>
      <c r="C669" s="645" t="s">
        <v>779</v>
      </c>
      <c r="D669" s="657"/>
      <c r="E669" s="647"/>
    </row>
    <row r="670" spans="1:5" ht="18.75">
      <c r="A670" s="727" t="s">
        <v>703</v>
      </c>
      <c r="B670" s="728" t="s">
        <v>704</v>
      </c>
      <c r="C670" s="645" t="s">
        <v>779</v>
      </c>
      <c r="D670" s="657"/>
      <c r="E670" s="647"/>
    </row>
    <row r="671" spans="1:5" ht="18.75">
      <c r="A671" s="727" t="s">
        <v>705</v>
      </c>
      <c r="B671" s="728" t="s">
        <v>706</v>
      </c>
      <c r="C671" s="645" t="s">
        <v>779</v>
      </c>
      <c r="D671" s="657"/>
      <c r="E671" s="647"/>
    </row>
    <row r="672" spans="1:5" ht="18.75">
      <c r="A672" s="727" t="s">
        <v>707</v>
      </c>
      <c r="B672" s="728" t="s">
        <v>708</v>
      </c>
      <c r="C672" s="645" t="s">
        <v>779</v>
      </c>
      <c r="D672" s="657"/>
      <c r="E672" s="647"/>
    </row>
    <row r="673" spans="1:5" ht="18.75">
      <c r="A673" s="727" t="s">
        <v>709</v>
      </c>
      <c r="B673" s="728" t="s">
        <v>710</v>
      </c>
      <c r="C673" s="645" t="s">
        <v>779</v>
      </c>
      <c r="D673" s="657"/>
      <c r="E673" s="647"/>
    </row>
    <row r="674" spans="1:5" ht="20.25" thickBot="1">
      <c r="A674" s="731" t="s">
        <v>711</v>
      </c>
      <c r="B674" s="738" t="s">
        <v>712</v>
      </c>
      <c r="C674" s="645" t="s">
        <v>779</v>
      </c>
      <c r="D674" s="657"/>
      <c r="E674" s="647"/>
    </row>
    <row r="675" spans="1:5" ht="18.75">
      <c r="A675" s="725" t="s">
        <v>713</v>
      </c>
      <c r="B675" s="726" t="s">
        <v>714</v>
      </c>
      <c r="C675" s="645" t="s">
        <v>779</v>
      </c>
      <c r="D675" s="657"/>
      <c r="E675" s="647"/>
    </row>
    <row r="676" spans="1:5" ht="18.75">
      <c r="A676" s="727" t="s">
        <v>715</v>
      </c>
      <c r="B676" s="728" t="s">
        <v>716</v>
      </c>
      <c r="C676" s="645" t="s">
        <v>779</v>
      </c>
      <c r="D676" s="657"/>
      <c r="E676" s="647"/>
    </row>
    <row r="677" spans="1:5" ht="18.75">
      <c r="A677" s="727" t="s">
        <v>717</v>
      </c>
      <c r="B677" s="728" t="s">
        <v>718</v>
      </c>
      <c r="C677" s="645" t="s">
        <v>779</v>
      </c>
      <c r="D677" s="657"/>
      <c r="E677" s="647"/>
    </row>
    <row r="678" spans="1:5" ht="18.75">
      <c r="A678" s="727" t="s">
        <v>719</v>
      </c>
      <c r="B678" s="728" t="s">
        <v>720</v>
      </c>
      <c r="C678" s="645" t="s">
        <v>779</v>
      </c>
      <c r="D678" s="657"/>
      <c r="E678" s="647"/>
    </row>
    <row r="679" spans="1:5" ht="18.75">
      <c r="A679" s="727" t="s">
        <v>721</v>
      </c>
      <c r="B679" s="728" t="s">
        <v>722</v>
      </c>
      <c r="C679" s="645" t="s">
        <v>779</v>
      </c>
      <c r="D679" s="657"/>
      <c r="E679" s="647"/>
    </row>
    <row r="680" spans="1:5" ht="18.75">
      <c r="A680" s="727" t="s">
        <v>723</v>
      </c>
      <c r="B680" s="728" t="s">
        <v>724</v>
      </c>
      <c r="C680" s="645" t="s">
        <v>779</v>
      </c>
      <c r="D680" s="657"/>
      <c r="E680" s="647"/>
    </row>
    <row r="681" spans="1:5" ht="18.75">
      <c r="A681" s="727" t="s">
        <v>725</v>
      </c>
      <c r="B681" s="728" t="s">
        <v>726</v>
      </c>
      <c r="C681" s="645" t="s">
        <v>779</v>
      </c>
      <c r="D681" s="657"/>
      <c r="E681" s="647"/>
    </row>
    <row r="682" spans="1:5" ht="18.75">
      <c r="A682" s="727" t="s">
        <v>727</v>
      </c>
      <c r="B682" s="728" t="s">
        <v>728</v>
      </c>
      <c r="C682" s="645" t="s">
        <v>779</v>
      </c>
      <c r="D682" s="657"/>
      <c r="E682" s="647"/>
    </row>
    <row r="683" spans="1:5" ht="18.75">
      <c r="A683" s="727" t="s">
        <v>729</v>
      </c>
      <c r="B683" s="728" t="s">
        <v>730</v>
      </c>
      <c r="C683" s="645" t="s">
        <v>779</v>
      </c>
      <c r="D683" s="657"/>
      <c r="E683" s="647"/>
    </row>
    <row r="684" spans="1:5" ht="20.25" thickBot="1">
      <c r="A684" s="731" t="s">
        <v>731</v>
      </c>
      <c r="B684" s="738" t="s">
        <v>732</v>
      </c>
      <c r="C684" s="645" t="s">
        <v>779</v>
      </c>
      <c r="D684" s="657"/>
      <c r="E684" s="647"/>
    </row>
    <row r="685" spans="1:5" ht="18.75">
      <c r="A685" s="725" t="s">
        <v>733</v>
      </c>
      <c r="B685" s="726" t="s">
        <v>734</v>
      </c>
      <c r="C685" s="645" t="s">
        <v>779</v>
      </c>
      <c r="D685" s="657"/>
      <c r="E685" s="647"/>
    </row>
    <row r="686" spans="1:5" ht="18.75">
      <c r="A686" s="727" t="s">
        <v>735</v>
      </c>
      <c r="B686" s="728" t="s">
        <v>736</v>
      </c>
      <c r="C686" s="645" t="s">
        <v>779</v>
      </c>
      <c r="D686" s="657"/>
      <c r="E686" s="647"/>
    </row>
    <row r="687" spans="1:5" ht="18.75">
      <c r="A687" s="727" t="s">
        <v>737</v>
      </c>
      <c r="B687" s="728" t="s">
        <v>738</v>
      </c>
      <c r="C687" s="645" t="s">
        <v>779</v>
      </c>
      <c r="D687" s="657"/>
      <c r="E687" s="647"/>
    </row>
    <row r="688" spans="1:5" ht="18.75">
      <c r="A688" s="727" t="s">
        <v>739</v>
      </c>
      <c r="B688" s="728" t="s">
        <v>740</v>
      </c>
      <c r="C688" s="645" t="s">
        <v>779</v>
      </c>
      <c r="D688" s="657"/>
      <c r="E688" s="647"/>
    </row>
    <row r="689" spans="1:5" ht="20.25" thickBot="1">
      <c r="A689" s="731" t="s">
        <v>741</v>
      </c>
      <c r="B689" s="738" t="s">
        <v>742</v>
      </c>
      <c r="C689" s="645" t="s">
        <v>779</v>
      </c>
      <c r="D689" s="657"/>
      <c r="E689" s="647"/>
    </row>
    <row r="690" spans="1:5" ht="19.5">
      <c r="A690" s="657"/>
      <c r="B690" s="666"/>
      <c r="C690" s="645"/>
      <c r="D690" s="657"/>
      <c r="E690" s="647"/>
    </row>
    <row r="691" spans="1:5" ht="14.25">
      <c r="A691" s="739" t="s">
        <v>1593</v>
      </c>
      <c r="B691" s="740" t="s">
        <v>1592</v>
      </c>
      <c r="D691" s="654"/>
      <c r="E691" s="654"/>
    </row>
    <row r="692" spans="1:5" ht="14.25">
      <c r="A692" s="741"/>
      <c r="B692" s="779">
        <v>41670</v>
      </c>
      <c r="D692" s="654"/>
      <c r="E692" s="654"/>
    </row>
    <row r="693" spans="1:5" ht="14.25">
      <c r="A693" s="741"/>
      <c r="B693" s="779">
        <v>41698</v>
      </c>
      <c r="D693" s="654"/>
      <c r="E693" s="654"/>
    </row>
    <row r="694" spans="1:5" ht="14.25">
      <c r="A694" s="741"/>
      <c r="B694" s="779">
        <v>41729</v>
      </c>
      <c r="D694" s="654"/>
      <c r="E694" s="654"/>
    </row>
    <row r="695" spans="1:2" ht="14.25">
      <c r="A695" s="741"/>
      <c r="B695" s="779">
        <v>41759</v>
      </c>
    </row>
    <row r="696" spans="1:2" ht="14.25">
      <c r="A696" s="741"/>
      <c r="B696" s="779">
        <v>41790</v>
      </c>
    </row>
    <row r="697" spans="1:2" ht="14.25">
      <c r="A697" s="741"/>
      <c r="B697" s="779">
        <v>41820</v>
      </c>
    </row>
    <row r="698" spans="1:2" ht="14.25">
      <c r="A698" s="741"/>
      <c r="B698" s="779">
        <v>41851</v>
      </c>
    </row>
    <row r="699" spans="1:2" ht="14.25">
      <c r="A699" s="741"/>
      <c r="B699" s="779">
        <v>41882</v>
      </c>
    </row>
    <row r="700" spans="1:2" ht="14.25">
      <c r="A700" s="741"/>
      <c r="B700" s="779">
        <v>41912</v>
      </c>
    </row>
    <row r="701" spans="1:2" ht="14.25">
      <c r="A701" s="741"/>
      <c r="B701" s="779">
        <v>41943</v>
      </c>
    </row>
    <row r="702" spans="1:2" ht="14.25">
      <c r="A702" s="741"/>
      <c r="B702" s="779">
        <v>41973</v>
      </c>
    </row>
    <row r="703" spans="1:2" ht="14.25">
      <c r="A703" s="741"/>
      <c r="B703" s="779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GDimitrova</cp:lastModifiedBy>
  <cp:lastPrinted>2014-02-13T10:08:19Z</cp:lastPrinted>
  <dcterms:created xsi:type="dcterms:W3CDTF">1997-12-10T11:54:07Z</dcterms:created>
  <dcterms:modified xsi:type="dcterms:W3CDTF">2014-03-17T12:55:35Z</dcterms:modified>
  <cp:category/>
  <cp:version/>
  <cp:contentType/>
  <cp:contentStatus/>
</cp:coreProperties>
</file>