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<sst xmlns="http://schemas.openxmlformats.org/spreadsheetml/2006/main" count="2103" uniqueCount="1612">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</sst>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august\mf\B1_2014_8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2560</v>
          </cell>
          <cell r="G181">
            <v>0</v>
          </cell>
        </row>
        <row r="184">
          <cell r="E184">
            <v>0</v>
          </cell>
          <cell r="F184">
            <v>600</v>
          </cell>
          <cell r="G184">
            <v>0</v>
          </cell>
        </row>
        <row r="190">
          <cell r="E190">
            <v>0</v>
          </cell>
          <cell r="F190">
            <v>781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28966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13690</v>
          </cell>
          <cell r="G267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55392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-507885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499090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784" t="e">
        <f>#REF!</f>
        <v>#REF!</v>
      </c>
      <c r="C7" s="785"/>
      <c r="D7" s="785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786" t="e">
        <f>#REF!</f>
        <v>#REF!</v>
      </c>
      <c r="C9" s="787"/>
      <c r="D9" s="787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6" t="e">
        <f>#REF!</f>
        <v>#REF!</v>
      </c>
      <c r="C12" s="787"/>
      <c r="D12" s="787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8" t="s">
        <v>945</v>
      </c>
      <c r="D22" s="789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2" t="s">
        <v>946</v>
      </c>
      <c r="D23" s="78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0" t="s">
        <v>947</v>
      </c>
      <c r="D24" s="791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2" t="s">
        <v>124</v>
      </c>
      <c r="D25" s="78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2" t="s">
        <v>948</v>
      </c>
      <c r="D26" s="78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2" t="s">
        <v>607</v>
      </c>
      <c r="D27" s="78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2" t="s">
        <v>949</v>
      </c>
      <c r="D28" s="78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2" t="s">
        <v>950</v>
      </c>
      <c r="D29" s="78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2" t="s">
        <v>951</v>
      </c>
      <c r="D30" s="78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2" t="s">
        <v>952</v>
      </c>
      <c r="D31" s="78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2" t="s">
        <v>953</v>
      </c>
      <c r="D32" s="78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2" t="s">
        <v>954</v>
      </c>
      <c r="D33" s="78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2" t="s">
        <v>955</v>
      </c>
      <c r="D34" s="78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2" t="s">
        <v>355</v>
      </c>
      <c r="D35" s="78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2" t="s">
        <v>356</v>
      </c>
      <c r="D36" s="793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2" t="s">
        <v>1260</v>
      </c>
      <c r="D37" s="793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2" t="s">
        <v>1261</v>
      </c>
      <c r="D38" s="78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2" t="s">
        <v>361</v>
      </c>
      <c r="D39" s="78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2" t="s">
        <v>362</v>
      </c>
      <c r="D40" s="78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2" t="s">
        <v>363</v>
      </c>
      <c r="D41" s="78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2" t="s">
        <v>1419</v>
      </c>
      <c r="D43" s="78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2" t="s">
        <v>1420</v>
      </c>
      <c r="D44" s="78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782" t="s">
        <v>7</v>
      </c>
      <c r="D45" s="78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2" t="s">
        <v>8</v>
      </c>
      <c r="D46" s="78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2" t="s">
        <v>578</v>
      </c>
      <c r="D47" s="78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9" t="s">
        <v>579</v>
      </c>
      <c r="D48" s="800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1" t="e">
        <f>$B$7</f>
        <v>#REF!</v>
      </c>
      <c r="C54" s="802"/>
      <c r="D54" s="80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4" t="e">
        <f>$B$9</f>
        <v>#REF!</v>
      </c>
      <c r="C56" s="795"/>
      <c r="D56" s="795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4" t="e">
        <f>$B$12</f>
        <v>#REF!</v>
      </c>
      <c r="C59" s="795"/>
      <c r="D59" s="795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14" t="s">
        <v>194</v>
      </c>
      <c r="D63" s="815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796" t="s">
        <v>642</v>
      </c>
      <c r="K63" s="796" t="s">
        <v>643</v>
      </c>
      <c r="L63" s="796" t="s">
        <v>644</v>
      </c>
      <c r="M63" s="796" t="s">
        <v>645</v>
      </c>
    </row>
    <row r="64" spans="2:13" s="441" customFormat="1" ht="49.5" customHeight="1" thickBot="1">
      <c r="B64" s="490"/>
      <c r="C64" s="810" t="s">
        <v>608</v>
      </c>
      <c r="D64" s="811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797"/>
      <c r="K64" s="797"/>
      <c r="L64" s="807"/>
      <c r="M64" s="807"/>
    </row>
    <row r="65" spans="2:13" s="441" customFormat="1" ht="39" customHeight="1" thickBot="1">
      <c r="B65" s="492"/>
      <c r="C65" s="812" t="s">
        <v>1424</v>
      </c>
      <c r="D65" s="813"/>
      <c r="E65" s="493"/>
      <c r="F65" s="493"/>
      <c r="G65" s="493"/>
      <c r="H65" s="493"/>
      <c r="I65" s="604">
        <v>1</v>
      </c>
      <c r="J65" s="798"/>
      <c r="K65" s="798"/>
      <c r="L65" s="808"/>
      <c r="M65" s="808"/>
    </row>
    <row r="66" spans="1:13" s="456" customFormat="1" ht="34.5" customHeight="1">
      <c r="A66" s="463">
        <v>5</v>
      </c>
      <c r="B66" s="454">
        <v>100</v>
      </c>
      <c r="C66" s="816" t="s">
        <v>1425</v>
      </c>
      <c r="D66" s="817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2" t="s">
        <v>453</v>
      </c>
      <c r="D67" s="793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2" t="s">
        <v>428</v>
      </c>
      <c r="D68" s="78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0" t="s">
        <v>434</v>
      </c>
      <c r="D69" s="809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2" t="s">
        <v>435</v>
      </c>
      <c r="D70" s="793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649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1051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1053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5" t="s">
        <v>1054</v>
      </c>
      <c r="D75" s="806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5" t="s">
        <v>1055</v>
      </c>
      <c r="D76" s="806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5" t="s">
        <v>1056</v>
      </c>
      <c r="D77" s="806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1057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1070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1071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1072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1073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1080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1083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1150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5" t="s">
        <v>1084</v>
      </c>
      <c r="D87" s="806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9" t="s">
        <v>1085</v>
      </c>
      <c r="D89" s="820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9" t="s">
        <v>1086</v>
      </c>
      <c r="D90" s="820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9" t="s">
        <v>244</v>
      </c>
      <c r="D91" s="820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9" t="s">
        <v>1097</v>
      </c>
      <c r="D92" s="820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1098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1" t="s">
        <v>1103</v>
      </c>
      <c r="D94" s="822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23" t="s">
        <v>1107</v>
      </c>
      <c r="D95" s="824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8" t="s">
        <v>1111</v>
      </c>
      <c r="D96" s="818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1" t="e">
        <f>$B$7</f>
        <v>#REF!</v>
      </c>
      <c r="C99" s="802"/>
      <c r="D99" s="80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794" t="e">
        <f>$B$9</f>
        <v>#REF!</v>
      </c>
      <c r="C101" s="795"/>
      <c r="D101" s="795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4" t="e">
        <f>$B$12</f>
        <v>#REF!</v>
      </c>
      <c r="C104" s="795"/>
      <c r="D104" s="795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31"/>
      <c r="D108" s="832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27" t="s">
        <v>1587</v>
      </c>
      <c r="D109" s="828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27" t="s">
        <v>608</v>
      </c>
      <c r="D110" s="828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29"/>
      <c r="D111" s="830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3" t="s">
        <v>1588</v>
      </c>
      <c r="D112" s="834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5" t="s">
        <v>342</v>
      </c>
      <c r="D113" s="836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5" t="s">
        <v>1589</v>
      </c>
      <c r="D114" s="826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2" t="s">
        <v>588</v>
      </c>
      <c r="D115" s="78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7" t="s">
        <v>683</v>
      </c>
      <c r="D116" s="838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5" t="s">
        <v>343</v>
      </c>
      <c r="D117" s="836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6" t="s">
        <v>1089</v>
      </c>
      <c r="D118" s="817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2" t="s">
        <v>1090</v>
      </c>
      <c r="D119" s="793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9" t="s">
        <v>1091</v>
      </c>
      <c r="D120" s="840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1" t="s">
        <v>1092</v>
      </c>
      <c r="D121" s="806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4" t="s">
        <v>1093</v>
      </c>
      <c r="D122" s="845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1" t="s">
        <v>344</v>
      </c>
      <c r="D124" s="806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1" t="s">
        <v>1152</v>
      </c>
      <c r="D125" s="806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6" t="s">
        <v>1094</v>
      </c>
      <c r="D126" s="847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8" t="s">
        <v>1563</v>
      </c>
      <c r="D127" s="849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50" t="s">
        <v>1564</v>
      </c>
      <c r="D128" s="851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5" t="s">
        <v>1565</v>
      </c>
      <c r="D129" s="836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5" t="s">
        <v>1566</v>
      </c>
      <c r="D130" s="826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2" t="s">
        <v>611</v>
      </c>
      <c r="D131" s="78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0" t="s">
        <v>1095</v>
      </c>
      <c r="D132" s="791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0" t="s">
        <v>1096</v>
      </c>
      <c r="D133" s="809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2" t="s">
        <v>0</v>
      </c>
      <c r="D134" s="843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8" t="s">
        <v>1567</v>
      </c>
      <c r="D135" s="849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1" t="e">
        <f>$B$7</f>
        <v>#REF!</v>
      </c>
      <c r="C139" s="802"/>
      <c r="D139" s="80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794" t="e">
        <f>$B$9</f>
        <v>#REF!</v>
      </c>
      <c r="C141" s="795"/>
      <c r="D141" s="795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4" t="e">
        <f>$B$12</f>
        <v>#REF!</v>
      </c>
      <c r="C144" s="795"/>
      <c r="D144" s="795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1" t="e">
        <f>$B$7</f>
        <v>#REF!</v>
      </c>
      <c r="C155" s="802"/>
      <c r="D155" s="80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794" t="e">
        <f>$B$9</f>
        <v>#REF!</v>
      </c>
      <c r="C157" s="795"/>
      <c r="D157" s="795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4" t="e">
        <f>$B$12</f>
        <v>#REF!</v>
      </c>
      <c r="C160" s="795"/>
      <c r="D160" s="795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4" t="s">
        <v>1572</v>
      </c>
      <c r="D168" s="817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1573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1574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5" t="s">
        <v>1575</v>
      </c>
      <c r="D171" s="806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2" t="s">
        <v>1576</v>
      </c>
      <c r="D172" s="853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2" t="s">
        <v>613</v>
      </c>
      <c r="D173" s="793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0" t="s">
        <v>614</v>
      </c>
      <c r="D174" s="809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0" t="s">
        <v>1004</v>
      </c>
      <c r="D175" s="809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2" t="s">
        <v>615</v>
      </c>
      <c r="D176" s="78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2" t="s">
        <v>1005</v>
      </c>
      <c r="D177" s="793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2" t="s">
        <v>1006</v>
      </c>
      <c r="D178" s="793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0" t="s">
        <v>1180</v>
      </c>
      <c r="D179" s="809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0" t="s">
        <v>1590</v>
      </c>
      <c r="D180" s="809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1" t="s">
        <v>684</v>
      </c>
      <c r="D181" s="806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2" t="s">
        <v>1010</v>
      </c>
      <c r="D182" s="793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1" t="s">
        <v>1591</v>
      </c>
      <c r="D183" s="839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616</v>
      </c>
      <c r="D184" s="809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2" t="s">
        <v>617</v>
      </c>
      <c r="D185" s="793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618</v>
      </c>
      <c r="D186" s="859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619</v>
      </c>
      <c r="D187" s="809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8" t="s">
        <v>126</v>
      </c>
      <c r="D188" s="838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1" t="e">
        <f>$B$7</f>
        <v>#REF!</v>
      </c>
      <c r="C193" s="802"/>
      <c r="D193" s="80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794" t="e">
        <f>$B$9</f>
        <v>#REF!</v>
      </c>
      <c r="C195" s="795"/>
      <c r="D195" s="795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4" t="e">
        <f>$B$12</f>
        <v>#REF!</v>
      </c>
      <c r="C198" s="795"/>
      <c r="D198" s="795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56" t="s">
        <v>622</v>
      </c>
      <c r="D204" s="85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864" t="s">
        <v>624</v>
      </c>
      <c r="D205" s="865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864" t="s">
        <v>626</v>
      </c>
      <c r="D206" s="865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867" t="s">
        <v>628</v>
      </c>
      <c r="D207" s="868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869" t="s">
        <v>630</v>
      </c>
      <c r="D208" s="870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866" t="s">
        <v>632</v>
      </c>
      <c r="D209" s="866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860" t="s">
        <v>634</v>
      </c>
      <c r="D210" s="861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860" t="s">
        <v>636</v>
      </c>
      <c r="D211" s="861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862" t="s">
        <v>638</v>
      </c>
      <c r="D212" s="863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U21" sqref="U2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0.242187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41912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871" t="s">
        <v>140</v>
      </c>
      <c r="F16" s="872"/>
      <c r="G16" s="875" t="s">
        <v>16</v>
      </c>
      <c r="H16" s="876"/>
      <c r="I16" s="873" t="s">
        <v>854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f>'[3]OTCHET'!E72</f>
        <v>0</v>
      </c>
      <c r="F26" s="160">
        <f aca="true" t="shared" si="0" ref="F26:F37">+G26+H26</f>
        <v>0</v>
      </c>
      <c r="G26" s="160">
        <f>'[3]OTCHET'!F72</f>
        <v>0</v>
      </c>
      <c r="H26" s="160">
        <f>'[3]OTCHET'!G72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f>'[3]OTCHET'!E73</f>
        <v>0</v>
      </c>
      <c r="F27" s="161">
        <f t="shared" si="0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f>'[3]OTCHET'!E75</f>
        <v>0</v>
      </c>
      <c r="F28" s="161">
        <f t="shared" si="0"/>
        <v>0</v>
      </c>
      <c r="G28" s="161">
        <f>'[3]OTCHET'!F75</f>
        <v>0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f>+'[3]OTCHET'!E76+'[3]OTCHET'!E77</f>
        <v>0</v>
      </c>
      <c r="F29" s="161">
        <f t="shared" si="0"/>
        <v>0</v>
      </c>
      <c r="G29" s="161">
        <f>+'[3]OTCHET'!F76+'[3]OTCHET'!F77</f>
        <v>0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f>'[3]OTCHET'!E87+'[3]OTCHET'!E90+'[3]OTCHET'!E91</f>
        <v>0</v>
      </c>
      <c r="F30" s="161">
        <f t="shared" si="0"/>
        <v>0</v>
      </c>
      <c r="G30" s="161">
        <f>'[3]OTCHET'!F87+'[3]OTCHET'!F90+'[3]OTCHET'!F91</f>
        <v>0</v>
      </c>
      <c r="H30" s="161">
        <f>'[3]OTCHET'!G87+'[3]OTCHET'!G90+'[3]OTCHET'!G91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f>'[3]OTCHET'!E105</f>
        <v>0</v>
      </c>
      <c r="F31" s="161">
        <f t="shared" si="0"/>
        <v>0</v>
      </c>
      <c r="G31" s="161">
        <f>'[3]OTCHET'!F105</f>
        <v>0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f>'[3]OTCHET'!E109+'[3]OTCHET'!E115+'[3]OTCHET'!E131+'[3]OTCHET'!E132</f>
        <v>0</v>
      </c>
      <c r="F32" s="161">
        <f t="shared" si="0"/>
        <v>0</v>
      </c>
      <c r="G32" s="163">
        <f>'[3]OTCHET'!F109+'[3]OTCHET'!F115+'[3]OTCHET'!F131+'[3]OTCHET'!F132</f>
        <v>0</v>
      </c>
      <c r="H32" s="163">
        <f>'[3]OTCHET'!G109+'[3]OTCHET'!G115+'[3]OTCHET'!G131+'[3]OTCHET'!G132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f>'[3]OTCHET'!E119</f>
        <v>0</v>
      </c>
      <c r="F33" s="162">
        <f t="shared" si="0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f>+'[3]OTCHET'!E133</f>
        <v>0</v>
      </c>
      <c r="F36" s="157">
        <f t="shared" si="0"/>
        <v>0</v>
      </c>
      <c r="G36" s="225">
        <f>+'[3]OTCHET'!F133</f>
        <v>0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f>'[3]OTCHET'!E136+'[3]OTCHET'!E145+'[3]OTCHET'!E154</f>
        <v>0</v>
      </c>
      <c r="F37" s="157">
        <f t="shared" si="0"/>
        <v>0</v>
      </c>
      <c r="G37" s="225">
        <f>'[3]OTCHET'!F136+'[3]OTCHET'!F145+'[3]OTCHET'!F154</f>
        <v>0</v>
      </c>
      <c r="H37" s="225">
        <f>'[3]OTCHET'!G136+'[3]OTCHET'!G145+'[3]OTCHET'!G154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f>SUM(E39:E53)-E44-E46-E51-E52</f>
        <v>0</v>
      </c>
      <c r="F38" s="162">
        <f>+G38+H38</f>
        <v>46597</v>
      </c>
      <c r="G38" s="162">
        <f>SUM(G39:G53)-G44-G46-G51-G52</f>
        <v>46597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f>'[3]OTCHET'!E181</f>
        <v>0</v>
      </c>
      <c r="F39" s="158">
        <f aca="true" t="shared" si="1" ref="F39:F62">+G39+H39</f>
        <v>2560</v>
      </c>
      <c r="G39" s="160">
        <f>'[3]OTCHET'!F181</f>
        <v>2560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f>'[3]OTCHET'!E184</f>
        <v>0</v>
      </c>
      <c r="F40" s="161">
        <f t="shared" si="1"/>
        <v>600</v>
      </c>
      <c r="G40" s="161">
        <f>'[3]OTCHET'!F184</f>
        <v>600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f>+'[3]OTCHET'!E190+'[3]OTCHET'!E196</f>
        <v>0</v>
      </c>
      <c r="F41" s="161">
        <f t="shared" si="1"/>
        <v>781</v>
      </c>
      <c r="G41" s="161">
        <f>+'[3]OTCHET'!F190+'[3]OTCHET'!F196</f>
        <v>781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f>+'[3]OTCHET'!E197+'[3]OTCHET'!E215+'[3]OTCHET'!E262+'[3]OTCHET'!E288</f>
        <v>0</v>
      </c>
      <c r="F42" s="161">
        <f t="shared" si="1"/>
        <v>28966</v>
      </c>
      <c r="G42" s="161">
        <f>+'[3]OTCHET'!F197+'[3]OTCHET'!F215+'[3]OTCHET'!F262</f>
        <v>28966</v>
      </c>
      <c r="H42" s="161">
        <f>+'[3]OTCHET'!G197+'[3]OTCHET'!G215+'[3]OTCHET'!G262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f>+'[3]OTCHET'!E219+'[3]OTCHET'!E225+'[3]OTCHET'!E228+'[3]OTCHET'!E229+'[3]OTCHET'!E230+'[3]OTCHET'!E231+'[3]OTCHET'!E232</f>
        <v>0</v>
      </c>
      <c r="F43" s="161">
        <f t="shared" si="1"/>
        <v>0</v>
      </c>
      <c r="G43" s="161">
        <f>+'[3]OTCHET'!F219+'[3]OTCHET'!F225+'[3]OTCHET'!F228+'[3]OTCHET'!F229+'[3]OTCHET'!F230+'[3]OTCHET'!F231+'[3]OTCHET'!F232</f>
        <v>0</v>
      </c>
      <c r="H43" s="161">
        <f>+'[3]OTCHET'!G219+'[3]OTCHET'!G225+'[3]OTCHET'!G228+'[3]OTCHET'!G229+'[3]OTCHET'!G230+'[3]OTCHET'!G231+'[3]OTCHET'!G232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f>+'[3]OTCHET'!E228+'[3]OTCHET'!E229+'[3]OTCHET'!E230+'[3]OTCHET'!E231+'[3]OTCHET'!E234+'[3]OTCHET'!E235+'[3]OTCHET'!E238</f>
        <v>0</v>
      </c>
      <c r="F44" s="161">
        <f t="shared" si="1"/>
        <v>0</v>
      </c>
      <c r="G44" s="161">
        <f>+'[3]OTCHET'!F228+'[3]OTCHET'!F229+'[3]OTCHET'!F230+'[3]OTCHET'!F231+'[3]OTCHET'!F234+'[3]OTCHET'!F235+'[3]OTCHET'!E238</f>
        <v>0</v>
      </c>
      <c r="H44" s="161">
        <f>+'[3]OTCHET'!G228+'[3]OTCHET'!G229+'[3]OTCHET'!G230+'[3]OTCHET'!G231+'[3]OTCHET'!G234+'[3]OTCHET'!G235+'[3]OTCHET'!E238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f>+'[3]OTCHET'!E246+'[3]OTCHET'!E247+'[3]OTCHET'!E248+'[3]OTCHET'!E249</f>
        <v>0</v>
      </c>
      <c r="F45" s="161">
        <f t="shared" si="1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f>+'[3]OTCHET'!E247</f>
        <v>0</v>
      </c>
      <c r="F46" s="161">
        <f t="shared" si="1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f>+'[3]OTCHET'!E256+'[3]OTCHET'!E260+'[3]OTCHET'!E261+'[3]OTCHET'!E263</f>
        <v>0</v>
      </c>
      <c r="F47" s="161">
        <f t="shared" si="1"/>
        <v>0</v>
      </c>
      <c r="G47" s="161">
        <f>+'[3]OTCHET'!F256+'[3]OTCHET'!F260+'[3]OTCHET'!F261+'[3]OTCHET'!F263</f>
        <v>0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f>'[3]OTCHET'!E266+'[3]OTCHET'!E267+'[3]OTCHET'!E275+'[3]OTCHET'!E278</f>
        <v>0</v>
      </c>
      <c r="F48" s="161">
        <f t="shared" si="1"/>
        <v>13690</v>
      </c>
      <c r="G48" s="161">
        <f>'[3]OTCHET'!F266+'[3]OTCHET'!F267+'[3]OTCHET'!F275+'[3]OTCHET'!F278</f>
        <v>13690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f>+'[3]OTCHET'!E279</f>
        <v>0</v>
      </c>
      <c r="F49" s="161">
        <f t="shared" si="1"/>
        <v>0</v>
      </c>
      <c r="G49" s="161">
        <f>+'[3]OTCHET'!F279</f>
        <v>0</v>
      </c>
      <c r="H49" s="161">
        <f>+'[3]OTCHET'!G279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f>+'[3]OTCHET'!E284</f>
        <v>0</v>
      </c>
      <c r="F50" s="161">
        <f t="shared" si="1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f>'[3]OTCHET'!E285</f>
        <v>0</v>
      </c>
      <c r="F51" s="161">
        <f t="shared" si="1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f>'[3]OTCHET'!E287</f>
        <v>0</v>
      </c>
      <c r="F52" s="161">
        <f t="shared" si="1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f>+'[3]OTCHET'!E288</f>
        <v>0</v>
      </c>
      <c r="F53" s="163">
        <f t="shared" si="1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f>+E55+E56+E60</f>
        <v>0</v>
      </c>
      <c r="F54" s="164">
        <f t="shared" si="1"/>
        <v>55392</v>
      </c>
      <c r="G54" s="157">
        <f>+G55+G56+G60</f>
        <v>55392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f>+'[3]OTCHET'!E348+'[3]OTCHET'!E362+'[3]OTCHET'!E375</f>
        <v>0</v>
      </c>
      <c r="F55" s="160">
        <f t="shared" si="1"/>
        <v>0</v>
      </c>
      <c r="G55" s="166">
        <f>+'[3]OTCHET'!F348+'[3]OTCHET'!F362+'[3]OTCHET'!F375</f>
        <v>0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0</v>
      </c>
      <c r="F56" s="161">
        <f t="shared" si="1"/>
        <v>55392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55392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f>+'[3]OTCHET'!E409+'[3]OTCHET'!E410+'[3]OTCHET'!E411+'[3]OTCHET'!E412+'[3]OTCHET'!E413</f>
        <v>0</v>
      </c>
      <c r="F57" s="161">
        <f t="shared" si="1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f>'[3]OTCHET'!E392</f>
        <v>0</v>
      </c>
      <c r="F58" s="161">
        <f t="shared" si="1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f>'[3]OTCHET'!E399</f>
        <v>0</v>
      </c>
      <c r="F60" s="163">
        <f t="shared" si="1"/>
        <v>0</v>
      </c>
      <c r="G60" s="227">
        <f>'[3]OTCHET'!F399</f>
        <v>0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f>+'[3]OTCHET'!E239</f>
        <v>0</v>
      </c>
      <c r="F61" s="164">
        <f t="shared" si="1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f>+E22-E38+E54-E61</f>
        <v>0</v>
      </c>
      <c r="F62" s="164">
        <f t="shared" si="1"/>
        <v>8795</v>
      </c>
      <c r="G62" s="157">
        <f>+G22-G38+G54-G61</f>
        <v>8795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f>SUM(+E66+E74+E75+E82+E83+E84+E87+E88+E89+E90+E91+E92+E93)</f>
        <v>0</v>
      </c>
      <c r="F64" s="162">
        <f>+G64+H64</f>
        <v>-8795</v>
      </c>
      <c r="G64" s="167">
        <f>SUM(+G66+G74+G75+G82+G83+G84+G87+G88+G89+G90+G91+G92+G93)</f>
        <v>-8795</v>
      </c>
      <c r="H64" s="167">
        <f>SUM(+H66+H74+H75+H82+H83+H84+H87+H88+H89+H90+H91+H92+H93)</f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2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f>+'[3]OTCHET'!E471+'[3]OTCHET'!E472+'[3]OTCHET'!E475+'[3]OTCHET'!E476+'[3]OTCHET'!E479+'[3]OTCHET'!E480+'[3]OTCHET'!E481+'[3]OTCHET'!E483</f>
        <v>0</v>
      </c>
      <c r="F68" s="161">
        <f t="shared" si="2"/>
        <v>0</v>
      </c>
      <c r="G68" s="166">
        <f>+'[3]OTCHET'!F471+'[3]OTCHET'!F472+'[3]OTCHET'!F475+'[3]OTCHET'!F476+'[3]OTCHET'!F479+'[3]OTCHET'!F480+'[3]OTCHET'!F481+'[3]OTCHET'!F483</f>
        <v>0</v>
      </c>
      <c r="H68" s="166">
        <f>+'[3]OTCHET'!G471+'[3]OTCHET'!G472+'[3]OTCHET'!G475+'[3]OTCHET'!G476+'[3]OTCHET'!G479+'[3]OTCHET'!G480+'[3]OTCHET'!G481+'[3]OTCHET'!G483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f>+'[3]OTCHET'!E484</f>
        <v>0</v>
      </c>
      <c r="F69" s="161">
        <f t="shared" si="2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f>+'[3]OTCHET'!E489</f>
        <v>0</v>
      </c>
      <c r="F70" s="161">
        <f t="shared" si="2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f>+'[3]OTCHET'!E529</f>
        <v>0</v>
      </c>
      <c r="F71" s="161">
        <f t="shared" si="2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f>+'[3]OTCHET'!E568+'[3]OTCHET'!E569</f>
        <v>0</v>
      </c>
      <c r="F72" s="161">
        <f t="shared" si="2"/>
        <v>0</v>
      </c>
      <c r="G72" s="166">
        <f>+'[3]OTCHET'!F568+'[3]OTCHET'!F569</f>
        <v>0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f>+'[3]OTCHET'!E570+'[3]OTCHET'!E571+'[3]OTCHET'!E572</f>
        <v>0</v>
      </c>
      <c r="F73" s="161">
        <f t="shared" si="2"/>
        <v>0</v>
      </c>
      <c r="G73" s="166">
        <f>+'[3]OTCHET'!F570+'[3]OTCHET'!F571+'[3]OTCHET'!F572</f>
        <v>0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f>'[3]OTCHET'!E448</f>
        <v>0</v>
      </c>
      <c r="F74" s="161">
        <f t="shared" si="2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f>SUM(E76:E81)</f>
        <v>0</v>
      </c>
      <c r="F75" s="161">
        <f t="shared" si="2"/>
        <v>0</v>
      </c>
      <c r="G75" s="166">
        <f>SUM(G76:G81)</f>
        <v>0</v>
      </c>
      <c r="H75" s="166">
        <f>SUM(H76:H81)</f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f>+'[3]OTCHET'!E453+'[3]OTCHET'!E456</f>
        <v>0</v>
      </c>
      <c r="F76" s="161">
        <f t="shared" si="2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f>+'[3]OTCHET'!E454+'[3]OTCHET'!E457</f>
        <v>0</v>
      </c>
      <c r="F77" s="161">
        <f t="shared" si="2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f>'[3]OTCHET'!E458</f>
        <v>0</v>
      </c>
      <c r="F78" s="161">
        <f t="shared" si="2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f>+'[3]OTCHET'!E466</f>
        <v>0</v>
      </c>
      <c r="F80" s="161">
        <f t="shared" si="2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f>+'[3]OTCHET'!E467</f>
        <v>0</v>
      </c>
      <c r="F81" s="161">
        <f t="shared" si="2"/>
        <v>0</v>
      </c>
      <c r="G81" s="166">
        <f>+'[3]OTCHET'!F467</f>
        <v>0</v>
      </c>
      <c r="H81" s="166">
        <f>+'[3]OTCHET'!G467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f>'[3]OTCHET'!E522</f>
        <v>0</v>
      </c>
      <c r="F82" s="161">
        <f t="shared" si="2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f>'[3]OTCHET'!E523</f>
        <v>0</v>
      </c>
      <c r="F83" s="161">
        <f t="shared" si="2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f>+E85+E86</f>
        <v>0</v>
      </c>
      <c r="F84" s="161">
        <f t="shared" si="2"/>
        <v>-8795</v>
      </c>
      <c r="G84" s="166">
        <f>+G85+G86</f>
        <v>-8795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f>+'[3]OTCHET'!E490+'[3]OTCHET'!E499+'[3]OTCHET'!E503+'[3]OTCHET'!E530</f>
        <v>0</v>
      </c>
      <c r="F85" s="161">
        <f t="shared" si="2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f>+'[3]OTCHET'!E508+'[3]OTCHET'!E511+'[3]OTCHET'!E531</f>
        <v>0</v>
      </c>
      <c r="F86" s="161">
        <f t="shared" si="2"/>
        <v>-8795</v>
      </c>
      <c r="G86" s="166">
        <f>+'[3]OTCHET'!F508+'[3]OTCHET'!F511+'[3]OTCHET'!F531</f>
        <v>-8795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f>'[3]OTCHET'!E518</f>
        <v>0</v>
      </c>
      <c r="F87" s="157">
        <f t="shared" si="2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f>+'[3]OTCHET'!E554+'[3]OTCHET'!E555+'[3]OTCHET'!E556+'[3]OTCHET'!E557+'[3]OTCHET'!E558+'[3]OTCHET'!E559</f>
        <v>0</v>
      </c>
      <c r="F88" s="157">
        <f t="shared" si="2"/>
        <v>0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f>+'[3]OTCHET'!E560+'[3]OTCHET'!E561+'[3]OTCHET'!E562+'[3]OTCHET'!E563+'[3]OTCHET'!E564+'[3]OTCHET'!E565+'[3]OTCHET'!E566</f>
        <v>0</v>
      </c>
      <c r="F89" s="157">
        <f t="shared" si="2"/>
        <v>0</v>
      </c>
      <c r="G89" s="164">
        <f>+'[3]OTCHET'!F560+'[3]OTCHET'!F561+'[3]OTCHET'!F562+'[3]OTCHET'!F563+'[3]OTCHET'!F564+'[3]OTCHET'!F565+'[3]OTCHET'!F566</f>
        <v>0</v>
      </c>
      <c r="H89" s="164">
        <f>+'[3]OTCHET'!G560+'[3]OTCHET'!G561+'[3]OTCHET'!G562+'[3]OTCHET'!G563+'[3]OTCHET'!G564+'[3]OTCHET'!G565+'[3]OTCHET'!G566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f>+'[3]OTCHET'!E567</f>
        <v>0</v>
      </c>
      <c r="F90" s="157">
        <f t="shared" si="2"/>
        <v>0</v>
      </c>
      <c r="G90" s="157">
        <f>+'[3]OTCHET'!F567</f>
        <v>0</v>
      </c>
      <c r="H90" s="157">
        <f>+'[3]OTCHET'!G567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f>+'[3]OTCHET'!E574+'[3]OTCHET'!E575</f>
        <v>0</v>
      </c>
      <c r="F91" s="157">
        <f t="shared" si="2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f>+'[3]OTCHET'!E576+'[3]OTCHET'!E577</f>
        <v>0</v>
      </c>
      <c r="F92" s="157">
        <f t="shared" si="2"/>
        <v>0</v>
      </c>
      <c r="G92" s="157">
        <f>+'[3]OTCHET'!F576+'[3]OTCHET'!F577</f>
        <v>0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f>'[3]OTCHET'!E578</f>
        <v>0</v>
      </c>
      <c r="F93" s="157">
        <f t="shared" si="2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f>+'[3]OTCHET'!E581</f>
        <v>0</v>
      </c>
      <c r="F94" s="157">
        <f t="shared" si="2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6">
        <f>$B$7</f>
        <v>0</v>
      </c>
      <c r="J14" s="887"/>
      <c r="K14" s="887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8">
        <f>$B$9</f>
        <v>0</v>
      </c>
      <c r="J16" s="887"/>
      <c r="K16" s="887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8">
        <f>$B$12</f>
        <v>0</v>
      </c>
      <c r="J19" s="887"/>
      <c r="K19" s="887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881" t="s">
        <v>942</v>
      </c>
      <c r="N23" s="882"/>
      <c r="O23" s="883"/>
      <c r="P23" s="236">
        <f>(IF($E142&lt;&gt;0,$I$2,IF($H142&lt;&gt;0,$I$2,"")))</f>
      </c>
      <c r="Q23" s="237"/>
      <c r="R23" s="884" t="s">
        <v>1578</v>
      </c>
      <c r="S23" s="884" t="s">
        <v>1579</v>
      </c>
      <c r="T23" s="879" t="s">
        <v>1580</v>
      </c>
      <c r="U23" s="879" t="s">
        <v>354</v>
      </c>
      <c r="V23" s="237"/>
      <c r="W23" s="879" t="s">
        <v>1581</v>
      </c>
      <c r="X23" s="879" t="s">
        <v>1582</v>
      </c>
      <c r="Y23" s="879" t="s">
        <v>1610</v>
      </c>
      <c r="Z23" s="879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880"/>
      <c r="S24" s="885"/>
      <c r="T24" s="880"/>
      <c r="U24" s="885"/>
      <c r="V24" s="237"/>
      <c r="W24" s="902"/>
      <c r="X24" s="902"/>
      <c r="Y24" s="902"/>
      <c r="Z24" s="902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3" t="s">
        <v>1425</v>
      </c>
      <c r="K30" s="904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0" t="s">
        <v>453</v>
      </c>
      <c r="K33" s="890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1" t="s">
        <v>428</v>
      </c>
      <c r="K39" s="891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1" t="s">
        <v>598</v>
      </c>
      <c r="K45" s="891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3" t="s">
        <v>435</v>
      </c>
      <c r="K46" s="893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2" t="s">
        <v>1051</v>
      </c>
      <c r="K64" s="892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2" t="s">
        <v>649</v>
      </c>
      <c r="K68" s="892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2" t="s">
        <v>1051</v>
      </c>
      <c r="K74" s="892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7" t="s">
        <v>1053</v>
      </c>
      <c r="K77" s="897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9" t="s">
        <v>1054</v>
      </c>
      <c r="K78" s="905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9" t="s">
        <v>1055</v>
      </c>
      <c r="K79" s="905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9" t="s">
        <v>1056</v>
      </c>
      <c r="K80" s="905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6" t="s">
        <v>1057</v>
      </c>
      <c r="K81" s="901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6" t="s">
        <v>1064</v>
      </c>
      <c r="K88" s="896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7" t="s">
        <v>1070</v>
      </c>
      <c r="K95" s="898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4" t="s">
        <v>1071</v>
      </c>
      <c r="K96" s="894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4" t="s">
        <v>1072</v>
      </c>
      <c r="K97" s="894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6" t="s">
        <v>1073</v>
      </c>
      <c r="K98" s="901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2" t="s">
        <v>1080</v>
      </c>
      <c r="K105" s="892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7" t="s">
        <v>1083</v>
      </c>
      <c r="K109" s="897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4" t="s">
        <v>1150</v>
      </c>
      <c r="K110" s="894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9" t="s">
        <v>1084</v>
      </c>
      <c r="K111" s="900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6" t="s">
        <v>584</v>
      </c>
      <c r="K112" s="896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9" t="s">
        <v>1085</v>
      </c>
      <c r="K115" s="889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5" t="s">
        <v>1086</v>
      </c>
      <c r="K116" s="895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7" t="s">
        <v>244</v>
      </c>
      <c r="K124" s="907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9" t="s">
        <v>1097</v>
      </c>
      <c r="K127" s="889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6" t="s">
        <v>1098</v>
      </c>
      <c r="K128" s="896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8" t="s">
        <v>1103</v>
      </c>
      <c r="K133" s="909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10" t="s">
        <v>1107</v>
      </c>
      <c r="K138" s="892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6">
        <f>$B$7</f>
        <v>0</v>
      </c>
      <c r="J146" s="886"/>
      <c r="K146" s="886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8">
        <f>$B$9</f>
        <v>0</v>
      </c>
      <c r="J148" s="888"/>
      <c r="K148" s="88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8">
        <f>$B$12</f>
        <v>0</v>
      </c>
      <c r="J151" s="888"/>
      <c r="K151" s="888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6" t="s">
        <v>341</v>
      </c>
      <c r="J179" s="906"/>
      <c r="K179" s="906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2014-10-14T12:54:30Z</dcterms:modified>
  <cp:category/>
  <cp:version/>
  <cp:contentType/>
  <cp:contentStatus/>
</cp:coreProperties>
</file>