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855" windowHeight="11355" activeTab="1"/>
  </bookViews>
  <sheets>
    <sheet name="2300-МТИТС" sheetId="1" r:id="rId1"/>
    <sheet name="2300-МТИТС (2)" sheetId="2" r:id="rId2"/>
  </sheets>
  <definedNames>
    <definedName name="_xlnm.Print_Area" localSheetId="1">'2300-МТИТС (2)'!$A$1:$C$180</definedName>
  </definedNames>
  <calcPr fullCalcOnLoad="1"/>
</workbook>
</file>

<file path=xl/sharedStrings.xml><?xml version="1.0" encoding="utf-8"?>
<sst xmlns="http://schemas.openxmlformats.org/spreadsheetml/2006/main" count="250" uniqueCount="54">
  <si>
    <t>Приходи</t>
  </si>
  <si>
    <t>(в лева)</t>
  </si>
  <si>
    <t>№</t>
  </si>
  <si>
    <t>Наименование на прихода</t>
  </si>
  <si>
    <t xml:space="preserve">Сума </t>
  </si>
  <si>
    <t>1</t>
  </si>
  <si>
    <t>Приходи и доходи от собственост</t>
  </si>
  <si>
    <t>2</t>
  </si>
  <si>
    <t>Държавни такси</t>
  </si>
  <si>
    <t>3</t>
  </si>
  <si>
    <t>Глоби, санкции и наказателни лихви</t>
  </si>
  <si>
    <t>4</t>
  </si>
  <si>
    <t>Други неданъчни приходи</t>
  </si>
  <si>
    <t>Внесени ДДС и други данъци върху продажбите</t>
  </si>
  <si>
    <t>Постъпления от продажба на нефинансови активи</t>
  </si>
  <si>
    <t>Помощи и дарения</t>
  </si>
  <si>
    <t>Приходи от концесии</t>
  </si>
  <si>
    <t>Общо:</t>
  </si>
  <si>
    <t>Наименование на политики / други програми / програма "Администрация"</t>
  </si>
  <si>
    <t>Разходи (хил. лв.)</t>
  </si>
  <si>
    <t>Разходи</t>
  </si>
  <si>
    <t>Политика в областта на транспорта</t>
  </si>
  <si>
    <t>Политика в областта на съобщенията, електронното управление, информационното общество</t>
  </si>
  <si>
    <t>Програма №</t>
  </si>
  <si>
    <t>Наименования на програмите</t>
  </si>
  <si>
    <t>Сума</t>
  </si>
  <si>
    <t>Програма "Административно обслужване, медицинска и психологическа експертиза"</t>
  </si>
  <si>
    <t>ОБЩО:</t>
  </si>
  <si>
    <t>Други програми</t>
  </si>
  <si>
    <t>Разпределение на ведомствените и администрираните разходи по програми за 2012 г.</t>
  </si>
  <si>
    <t>Програма Развитие и поддръжка на транспортната инфраструктура</t>
  </si>
  <si>
    <t>(лева)</t>
  </si>
  <si>
    <t>Разходи по програмата</t>
  </si>
  <si>
    <t>I.Общо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</si>
  <si>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</si>
  <si>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</si>
  <si>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</si>
  <si>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</si>
  <si>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II.Администрирани разходни параграфи по бюджета</t>
  </si>
  <si>
    <t>1.Капиталови разходи за изграждане на инфраструктурни обекти</t>
  </si>
  <si>
    <t>2.Издръжка</t>
  </si>
  <si>
    <t>3.Лихви</t>
  </si>
  <si>
    <t>ІІІ.Общо разходи (I+II)</t>
  </si>
  <si>
    <t>Програма Организация, управление на транспорта, осигуряване на безопасност, сигурност и екологосъобразност</t>
  </si>
  <si>
    <t>Програма Развитие и поддържане на електронна и съобщителна инфраструктура за държавното управление</t>
  </si>
  <si>
    <t>1. Капиталови разходи за изграждане на електронна съобщителна инфраструктура</t>
  </si>
  <si>
    <t>Програма  Развитие на съобщенията, електронното управление и информационното общество</t>
  </si>
  <si>
    <t>1. Капиталови разходи за електронното управление</t>
  </si>
  <si>
    <t>Програма Административно обслужване, медицинска и психологическа експертиза</t>
  </si>
  <si>
    <t>Програма "Администрация"</t>
  </si>
  <si>
    <t>Ведомствени и администрирани разходи по бюджета за 2012 г.  - общо</t>
  </si>
  <si>
    <t>Разходи по програмите на Министерство на транспорта, информационните технологии и съобщения - общо</t>
  </si>
  <si>
    <r>
      <t xml:space="preserve">Бюджет на Министерство на тренспорта, информационните технологии и съобщения </t>
    </r>
    <r>
      <rPr>
        <b/>
        <sz val="11"/>
        <rFont val="Times New Roman"/>
        <family val="1"/>
      </rPr>
      <t>за 2012 г. по програми</t>
    </r>
  </si>
  <si>
    <t xml:space="preserve">1. Капиталови разходи 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</si>
</sst>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_)"/>
    <numFmt numFmtId="165" formatCode="[Red]#,##0.00;[Red]\-#,##0.00"/>
    <numFmt numFmtId="166" formatCode="[Blue]#,##0.00;[Red]\-#,##0.00"/>
    <numFmt numFmtId="167" formatCode="#,##0.0"/>
    <numFmt numFmtId="168" formatCode="0.0"/>
    <numFmt numFmtId="169" formatCode="#,##0.00000000000"/>
    <numFmt numFmtId="170" formatCode="#,##0.000"/>
    <numFmt numFmtId="171" formatCode="#,##0.0000000000000000"/>
    <numFmt numFmtId="172" formatCode="#,##0.000000000000000"/>
    <numFmt numFmtId="173" formatCode="#,##0.00000000000000"/>
    <numFmt numFmtId="174" formatCode="#,##0.0000000000000"/>
    <numFmt numFmtId="175" formatCode="#,##0.000000000000"/>
    <numFmt numFmtId="176" formatCode="#,##0.0000000000"/>
    <numFmt numFmtId="177" formatCode="#,##0.000000000"/>
    <numFmt numFmtId="178" formatCode="#,##0.00000000"/>
    <numFmt numFmtId="179" formatCode="#,##0.0000000"/>
    <numFmt numFmtId="180" formatCode="#,##0.000000"/>
    <numFmt numFmtId="181" formatCode="#,##0.0000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5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quotePrefix="1">
      <alignment horizontal="center" wrapText="1"/>
    </xf>
    <xf numFmtId="0" fontId="5" fillId="0" borderId="5" xfId="0" applyFont="1" applyFill="1" applyBorder="1" applyAlignment="1" applyProtection="1">
      <alignment horizontal="left" vertical="top" wrapText="1"/>
      <protection/>
    </xf>
    <xf numFmtId="3" fontId="5" fillId="0" borderId="6" xfId="0" applyNumberFormat="1" applyFont="1" applyFill="1" applyBorder="1" applyAlignment="1" applyProtection="1">
      <alignment horizontal="right" wrapText="1"/>
      <protection locked="0"/>
    </xf>
    <xf numFmtId="0" fontId="5" fillId="0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wrapText="1"/>
    </xf>
    <xf numFmtId="164" fontId="5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 applyProtection="1">
      <alignment horizontal="right" wrapText="1"/>
      <protection locked="0"/>
    </xf>
    <xf numFmtId="164" fontId="5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7" fontId="6" fillId="0" borderId="16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167" fontId="7" fillId="0" borderId="19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67" fontId="7" fillId="0" borderId="22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167" fontId="7" fillId="0" borderId="27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3" fontId="4" fillId="0" borderId="30" xfId="0" applyNumberFormat="1" applyFont="1" applyFill="1" applyBorder="1" applyAlignment="1">
      <alignment horizontal="right" vertical="center" wrapText="1" indent="1"/>
    </xf>
    <xf numFmtId="0" fontId="6" fillId="0" borderId="1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 indent="1"/>
    </xf>
    <xf numFmtId="3" fontId="5" fillId="0" borderId="6" xfId="0" applyNumberFormat="1" applyFont="1" applyFill="1" applyBorder="1" applyAlignment="1">
      <alignment horizontal="right" wrapText="1" inden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right" wrapText="1" indent="1"/>
    </xf>
    <xf numFmtId="0" fontId="5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3" fontId="4" fillId="2" borderId="31" xfId="0" applyNumberFormat="1" applyFont="1" applyFill="1" applyBorder="1" applyAlignment="1" applyProtection="1">
      <alignment horizontal="right" wrapText="1" indent="1"/>
      <protection locked="0"/>
    </xf>
    <xf numFmtId="3" fontId="0" fillId="0" borderId="0" xfId="0" applyNumberFormat="1" applyAlignment="1">
      <alignment/>
    </xf>
    <xf numFmtId="0" fontId="4" fillId="2" borderId="32" xfId="0" applyFont="1" applyFill="1" applyBorder="1" applyAlignment="1" applyProtection="1">
      <alignment horizontal="left" vertical="top" wrapText="1"/>
      <protection locked="0"/>
    </xf>
    <xf numFmtId="3" fontId="4" fillId="0" borderId="24" xfId="0" applyNumberFormat="1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3" fontId="4" fillId="0" borderId="34" xfId="0" applyNumberFormat="1" applyFont="1" applyFill="1" applyBorder="1" applyAlignment="1">
      <alignment vertical="top" wrapText="1"/>
    </xf>
    <xf numFmtId="3" fontId="4" fillId="0" borderId="34" xfId="0" applyNumberFormat="1" applyFont="1" applyFill="1" applyBorder="1" applyAlignment="1">
      <alignment horizontal="right" vertical="top" wrapText="1" indent="1"/>
    </xf>
    <xf numFmtId="3" fontId="8" fillId="0" borderId="35" xfId="0" applyNumberFormat="1" applyFont="1" applyFill="1" applyBorder="1" applyAlignment="1">
      <alignment vertical="top" wrapText="1"/>
    </xf>
    <xf numFmtId="3" fontId="5" fillId="0" borderId="35" xfId="0" applyNumberFormat="1" applyFont="1" applyFill="1" applyBorder="1" applyAlignment="1">
      <alignment horizontal="right" vertical="top" wrapText="1" indent="1"/>
    </xf>
    <xf numFmtId="3" fontId="5" fillId="0" borderId="35" xfId="0" applyNumberFormat="1" applyFont="1" applyFill="1" applyBorder="1" applyAlignment="1">
      <alignment vertical="top" wrapText="1"/>
    </xf>
    <xf numFmtId="3" fontId="5" fillId="0" borderId="35" xfId="0" applyNumberFormat="1" applyFont="1" applyFill="1" applyBorder="1" applyAlignment="1" applyProtection="1">
      <alignment horizontal="right" vertical="top" wrapText="1" indent="1"/>
      <protection locked="0"/>
    </xf>
    <xf numFmtId="3" fontId="4" fillId="0" borderId="35" xfId="0" applyNumberFormat="1" applyFont="1" applyFill="1" applyBorder="1" applyAlignment="1">
      <alignment vertical="top" wrapText="1"/>
    </xf>
    <xf numFmtId="3" fontId="4" fillId="0" borderId="35" xfId="0" applyNumberFormat="1" applyFont="1" applyFill="1" applyBorder="1" applyAlignment="1">
      <alignment horizontal="right" vertical="top" wrapText="1" indent="1"/>
    </xf>
    <xf numFmtId="3" fontId="5" fillId="0" borderId="35" xfId="0" applyNumberFormat="1" applyFont="1" applyFill="1" applyBorder="1" applyAlignment="1" applyProtection="1">
      <alignment horizontal="left" vertical="top" wrapText="1" indent="1"/>
      <protection locked="0"/>
    </xf>
    <xf numFmtId="3" fontId="8" fillId="0" borderId="35" xfId="0" applyNumberFormat="1" applyFont="1" applyFill="1" applyBorder="1" applyAlignment="1" applyProtection="1">
      <alignment horizontal="left" vertical="top" wrapText="1" indent="1"/>
      <protection/>
    </xf>
    <xf numFmtId="3" fontId="5" fillId="0" borderId="35" xfId="0" applyNumberFormat="1" applyFont="1" applyFill="1" applyBorder="1" applyAlignment="1" applyProtection="1">
      <alignment horizontal="right" vertical="top" wrapText="1" indent="1"/>
      <protection/>
    </xf>
    <xf numFmtId="3" fontId="4" fillId="0" borderId="36" xfId="0" applyNumberFormat="1" applyFont="1" applyFill="1" applyBorder="1" applyAlignment="1">
      <alignment vertical="top" wrapText="1"/>
    </xf>
    <xf numFmtId="3" fontId="4" fillId="0" borderId="36" xfId="0" applyNumberFormat="1" applyFont="1" applyFill="1" applyBorder="1" applyAlignment="1">
      <alignment horizontal="right" vertical="top" wrapText="1" indent="1"/>
    </xf>
    <xf numFmtId="0" fontId="4" fillId="0" borderId="3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Alignment="1">
      <alignment horizontal="right" indent="1"/>
    </xf>
    <xf numFmtId="0" fontId="4" fillId="0" borderId="0" xfId="0" applyFont="1" applyFill="1" applyAlignment="1" quotePrefix="1">
      <alignment horizontal="center" wrapText="1"/>
    </xf>
    <xf numFmtId="0" fontId="4" fillId="3" borderId="0" xfId="0" applyFont="1" applyFill="1" applyBorder="1" applyAlignment="1" applyProtection="1">
      <alignment horizontal="center" vertical="center" wrapText="1" shrinkToFit="1"/>
      <protection locked="0"/>
    </xf>
    <xf numFmtId="3" fontId="4" fillId="4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H180"/>
  <sheetViews>
    <sheetView zoomScale="85" zoomScaleNormal="85" workbookViewId="0" topLeftCell="A1">
      <selection activeCell="D19" sqref="D19"/>
    </sheetView>
  </sheetViews>
  <sheetFormatPr defaultColWidth="9.140625" defaultRowHeight="12.75"/>
  <cols>
    <col min="1" max="1" width="18.57421875" style="0" customWidth="1"/>
    <col min="2" max="2" width="81.7109375" style="0" customWidth="1"/>
    <col min="3" max="3" width="16.57421875" style="46" customWidth="1"/>
    <col min="4" max="4" width="12.421875" style="0" bestFit="1" customWidth="1"/>
    <col min="5" max="6" width="3.28125" style="0" customWidth="1"/>
    <col min="7" max="7" width="57.00390625" style="0" customWidth="1"/>
  </cols>
  <sheetData>
    <row r="1" spans="1:3" ht="14.25">
      <c r="A1" s="67" t="s">
        <v>52</v>
      </c>
      <c r="B1" s="67"/>
      <c r="C1" s="67"/>
    </row>
    <row r="2" spans="1:3" ht="14.25">
      <c r="A2" s="1"/>
      <c r="B2" s="1"/>
      <c r="C2" s="2"/>
    </row>
    <row r="3" spans="1:3" ht="14.25">
      <c r="A3" s="68" t="s">
        <v>0</v>
      </c>
      <c r="B3" s="68"/>
      <c r="C3" s="68"/>
    </row>
    <row r="4" spans="1:3" ht="15.75" thickBot="1">
      <c r="A4" s="3"/>
      <c r="B4" s="3"/>
      <c r="C4" s="2" t="s">
        <v>1</v>
      </c>
    </row>
    <row r="5" spans="1:3" ht="15" thickBot="1">
      <c r="A5" s="4" t="s">
        <v>2</v>
      </c>
      <c r="B5" s="5" t="s">
        <v>3</v>
      </c>
      <c r="C5" s="6" t="s">
        <v>4</v>
      </c>
    </row>
    <row r="6" spans="1:3" ht="15">
      <c r="A6" s="7" t="s">
        <v>5</v>
      </c>
      <c r="B6" s="8" t="s">
        <v>6</v>
      </c>
      <c r="C6" s="9">
        <v>1100000</v>
      </c>
    </row>
    <row r="7" spans="1:3" ht="15">
      <c r="A7" s="7" t="s">
        <v>7</v>
      </c>
      <c r="B7" s="10" t="s">
        <v>8</v>
      </c>
      <c r="C7" s="9">
        <v>21100000</v>
      </c>
    </row>
    <row r="8" spans="1:3" ht="15">
      <c r="A8" s="7" t="s">
        <v>9</v>
      </c>
      <c r="B8" s="10" t="s">
        <v>10</v>
      </c>
      <c r="C8" s="9">
        <v>3800000</v>
      </c>
    </row>
    <row r="9" spans="1:3" ht="15">
      <c r="A9" s="7" t="s">
        <v>11</v>
      </c>
      <c r="B9" s="10" t="s">
        <v>12</v>
      </c>
      <c r="C9" s="9">
        <v>74000</v>
      </c>
    </row>
    <row r="10" spans="1:3" ht="15">
      <c r="A10" s="11">
        <v>5</v>
      </c>
      <c r="B10" s="12" t="s">
        <v>13</v>
      </c>
      <c r="C10" s="13"/>
    </row>
    <row r="11" spans="1:3" ht="15">
      <c r="A11" s="11">
        <v>6</v>
      </c>
      <c r="B11" s="14" t="s">
        <v>14</v>
      </c>
      <c r="C11" s="13"/>
    </row>
    <row r="12" spans="1:3" ht="15">
      <c r="A12" s="11">
        <v>7</v>
      </c>
      <c r="B12" s="14" t="s">
        <v>15</v>
      </c>
      <c r="C12" s="13"/>
    </row>
    <row r="13" spans="1:3" ht="15">
      <c r="A13" s="11"/>
      <c r="B13" s="14" t="s">
        <v>16</v>
      </c>
      <c r="C13" s="13">
        <v>16000000</v>
      </c>
    </row>
    <row r="14" spans="1:3" ht="15" thickBot="1">
      <c r="A14" s="15"/>
      <c r="B14" s="16" t="s">
        <v>17</v>
      </c>
      <c r="C14" s="17">
        <f>+SUM(C6:C13)</f>
        <v>42074000</v>
      </c>
    </row>
    <row r="15" spans="1:8" ht="26.25" thickBot="1">
      <c r="A15" s="3"/>
      <c r="B15" s="3"/>
      <c r="C15" s="18"/>
      <c r="F15" s="19" t="s">
        <v>2</v>
      </c>
      <c r="G15" s="20" t="s">
        <v>18</v>
      </c>
      <c r="H15" s="21" t="s">
        <v>19</v>
      </c>
    </row>
    <row r="16" spans="1:8" ht="14.25">
      <c r="A16" s="69" t="s">
        <v>20</v>
      </c>
      <c r="B16" s="69"/>
      <c r="C16" s="69"/>
      <c r="F16" s="22">
        <v>1</v>
      </c>
      <c r="G16" s="23" t="s">
        <v>21</v>
      </c>
      <c r="H16" s="24">
        <v>29663.4</v>
      </c>
    </row>
    <row r="17" spans="1:8" ht="26.25" thickBot="1">
      <c r="A17" s="3"/>
      <c r="B17" s="3"/>
      <c r="C17" s="2" t="s">
        <v>1</v>
      </c>
      <c r="F17" s="25">
        <v>2</v>
      </c>
      <c r="G17" s="26" t="s">
        <v>22</v>
      </c>
      <c r="H17" s="27">
        <v>17014.1</v>
      </c>
    </row>
    <row r="18" spans="1:8" ht="26.25" thickBot="1">
      <c r="A18" s="4" t="s">
        <v>23</v>
      </c>
      <c r="B18" s="28" t="s">
        <v>24</v>
      </c>
      <c r="C18" s="29" t="s">
        <v>25</v>
      </c>
      <c r="F18" s="30">
        <v>3</v>
      </c>
      <c r="G18" s="31" t="s">
        <v>26</v>
      </c>
      <c r="H18" s="32">
        <v>14298.7</v>
      </c>
    </row>
    <row r="19" spans="1:8" ht="15" thickBot="1">
      <c r="A19" s="33"/>
      <c r="B19" s="34" t="str">
        <f>+G16</f>
        <v>Политика в областта на транспорта</v>
      </c>
      <c r="C19" s="35">
        <f>+C20+C21</f>
        <v>29663374</v>
      </c>
      <c r="D19" s="46">
        <f>+C19-H16*1000</f>
        <v>-26</v>
      </c>
      <c r="F19" s="19"/>
      <c r="G19" s="36" t="s">
        <v>27</v>
      </c>
      <c r="H19" s="21">
        <v>60976.212</v>
      </c>
    </row>
    <row r="20" spans="1:3" ht="15">
      <c r="A20" s="37">
        <v>1</v>
      </c>
      <c r="B20" s="38" t="str">
        <f>+B32</f>
        <v>Програма Развитие и поддръжка на транспортната инфраструктура</v>
      </c>
      <c r="C20" s="39">
        <f>+C51</f>
        <v>7681355</v>
      </c>
    </row>
    <row r="21" spans="1:3" ht="30">
      <c r="A21" s="37">
        <v>2</v>
      </c>
      <c r="B21" s="38" t="str">
        <f>+B53</f>
        <v>Програма Организация, управление на транспорта, осигуряване на безопасност, сигурност и екологосъобразност</v>
      </c>
      <c r="C21" s="39">
        <f>+C72</f>
        <v>21982019</v>
      </c>
    </row>
    <row r="22" spans="1:4" ht="28.5">
      <c r="A22" s="37"/>
      <c r="B22" s="34" t="str">
        <f>+G17</f>
        <v>Политика в областта на съобщенията, електронното управление, информационното общество</v>
      </c>
      <c r="C22" s="35">
        <f>+C23+C24</f>
        <v>17014103</v>
      </c>
      <c r="D22">
        <f>+C22-H17*1000</f>
        <v>3</v>
      </c>
    </row>
    <row r="23" spans="1:3" ht="30">
      <c r="A23" s="37">
        <v>3</v>
      </c>
      <c r="B23" s="38" t="str">
        <f>+B74</f>
        <v>Програма Развитие и поддържане на електронна и съобщителна инфраструктура за държавното управление</v>
      </c>
      <c r="C23" s="39">
        <f>+C93</f>
        <v>10527401</v>
      </c>
    </row>
    <row r="24" spans="1:3" ht="30">
      <c r="A24" s="37">
        <v>4</v>
      </c>
      <c r="B24" s="38" t="str">
        <f>+B95</f>
        <v>Програма  Развитие на съобщенията, електронното управление и информационното общество</v>
      </c>
      <c r="C24" s="39">
        <f>+C114</f>
        <v>6486702</v>
      </c>
    </row>
    <row r="25" spans="1:4" ht="15">
      <c r="A25" s="37"/>
      <c r="B25" s="34" t="s">
        <v>28</v>
      </c>
      <c r="C25" s="35">
        <f>+C26</f>
        <v>14298723</v>
      </c>
      <c r="D25">
        <f>+C25-H18*1000</f>
        <v>23</v>
      </c>
    </row>
    <row r="26" spans="1:3" ht="15">
      <c r="A26" s="37">
        <v>5</v>
      </c>
      <c r="B26" s="38" t="str">
        <f>+B116</f>
        <v>Програма Административно обслужване, медицинска и психологическа експертиза</v>
      </c>
      <c r="C26" s="39">
        <f>+C135</f>
        <v>14298723</v>
      </c>
    </row>
    <row r="27" spans="1:3" ht="14.25">
      <c r="A27" s="40"/>
      <c r="B27" s="41" t="str">
        <f>+B137</f>
        <v>Програма "Администрация"</v>
      </c>
      <c r="C27" s="42">
        <f>+C156</f>
        <v>0</v>
      </c>
    </row>
    <row r="28" spans="1:4" ht="15.75" thickBot="1">
      <c r="A28" s="43"/>
      <c r="B28" s="44" t="s">
        <v>17</v>
      </c>
      <c r="C28" s="45">
        <f>+C25+C22+C19</f>
        <v>60976200</v>
      </c>
      <c r="D28" s="46">
        <f>+C28-H19*1000</f>
        <v>-12</v>
      </c>
    </row>
    <row r="29" spans="1:3" ht="15">
      <c r="A29" s="3"/>
      <c r="B29" s="3"/>
      <c r="C29" s="18">
        <f>+C28-C179</f>
        <v>0</v>
      </c>
    </row>
    <row r="30" spans="1:3" ht="14.25">
      <c r="A30" s="66" t="s">
        <v>29</v>
      </c>
      <c r="B30" s="66"/>
      <c r="C30" s="66"/>
    </row>
    <row r="31" spans="1:3" ht="15.75" thickBot="1">
      <c r="A31" s="3"/>
      <c r="B31" s="3"/>
      <c r="C31" s="18"/>
    </row>
    <row r="32" spans="1:3" ht="15.75" thickBot="1">
      <c r="A32" s="3"/>
      <c r="B32" s="47" t="s">
        <v>30</v>
      </c>
      <c r="C32" s="48" t="s">
        <v>31</v>
      </c>
    </row>
    <row r="33" spans="1:3" ht="15.75" thickBot="1">
      <c r="A33" s="3"/>
      <c r="B33" s="49" t="s">
        <v>32</v>
      </c>
      <c r="C33" s="48" t="s">
        <v>4</v>
      </c>
    </row>
    <row r="34" spans="1:3" ht="15">
      <c r="A34" s="50"/>
      <c r="B34" s="51" t="s">
        <v>33</v>
      </c>
      <c r="C34" s="52">
        <f>+SUM(C36:C38)</f>
        <v>3381355</v>
      </c>
    </row>
    <row r="35" spans="1:3" ht="15">
      <c r="A35" s="50"/>
      <c r="B35" s="53" t="s">
        <v>34</v>
      </c>
      <c r="C35" s="54"/>
    </row>
    <row r="36" spans="1:3" ht="15">
      <c r="A36" s="50"/>
      <c r="B36" s="55" t="s">
        <v>35</v>
      </c>
      <c r="C36" s="56">
        <v>1491333</v>
      </c>
    </row>
    <row r="37" spans="1:3" ht="15">
      <c r="A37" s="50"/>
      <c r="B37" s="55" t="s">
        <v>36</v>
      </c>
      <c r="C37" s="56">
        <v>1480022</v>
      </c>
    </row>
    <row r="38" spans="1:3" ht="15">
      <c r="A38" s="50"/>
      <c r="B38" s="55" t="s">
        <v>37</v>
      </c>
      <c r="C38" s="56">
        <v>410000</v>
      </c>
    </row>
    <row r="39" spans="1:3" ht="15">
      <c r="A39" s="50"/>
      <c r="B39" s="57"/>
      <c r="C39" s="54"/>
    </row>
    <row r="40" spans="1:3" ht="15">
      <c r="A40" s="50"/>
      <c r="B40" s="57" t="s">
        <v>38</v>
      </c>
      <c r="C40" s="58">
        <f>+SUM(C41:C50)</f>
        <v>4300000</v>
      </c>
    </row>
    <row r="41" spans="1:3" ht="15">
      <c r="A41" s="50"/>
      <c r="B41" s="53" t="s">
        <v>34</v>
      </c>
      <c r="C41" s="54"/>
    </row>
    <row r="42" spans="1:3" ht="15">
      <c r="A42" s="50"/>
      <c r="B42" s="59" t="s">
        <v>39</v>
      </c>
      <c r="C42" s="56">
        <v>4300000</v>
      </c>
    </row>
    <row r="43" spans="1:3" ht="15">
      <c r="A43" s="50"/>
      <c r="B43" s="59" t="s">
        <v>40</v>
      </c>
      <c r="C43" s="56"/>
    </row>
    <row r="44" spans="1:3" ht="15">
      <c r="A44" s="50"/>
      <c r="B44" s="59" t="s">
        <v>41</v>
      </c>
      <c r="C44" s="56"/>
    </row>
    <row r="45" spans="1:3" ht="15">
      <c r="A45" s="50"/>
      <c r="B45" s="59">
        <v>4</v>
      </c>
      <c r="C45" s="56"/>
    </row>
    <row r="46" spans="1:3" ht="15">
      <c r="A46" s="50"/>
      <c r="B46" s="59">
        <v>5</v>
      </c>
      <c r="C46" s="56"/>
    </row>
    <row r="47" spans="1:3" ht="15">
      <c r="A47" s="50"/>
      <c r="B47" s="59">
        <v>6</v>
      </c>
      <c r="C47" s="56"/>
    </row>
    <row r="48" spans="1:3" ht="15">
      <c r="A48" s="50"/>
      <c r="B48" s="59">
        <v>7</v>
      </c>
      <c r="C48" s="56"/>
    </row>
    <row r="49" spans="1:3" ht="15">
      <c r="A49" s="50"/>
      <c r="B49" s="59">
        <v>8</v>
      </c>
      <c r="C49" s="56"/>
    </row>
    <row r="50" spans="1:3" ht="15">
      <c r="A50" s="50"/>
      <c r="B50" s="60"/>
      <c r="C50" s="61"/>
    </row>
    <row r="51" spans="1:3" ht="15.75" thickBot="1">
      <c r="A51" s="50"/>
      <c r="B51" s="62" t="s">
        <v>42</v>
      </c>
      <c r="C51" s="63">
        <f>+C34+C40</f>
        <v>7681355</v>
      </c>
    </row>
    <row r="52" spans="1:3" ht="15.75" thickBot="1">
      <c r="A52" s="3"/>
      <c r="B52" s="3"/>
      <c r="C52" s="18"/>
    </row>
    <row r="53" spans="1:3" ht="29.25" thickBot="1">
      <c r="A53" s="3"/>
      <c r="B53" s="47" t="s">
        <v>43</v>
      </c>
      <c r="C53" s="48" t="s">
        <v>31</v>
      </c>
    </row>
    <row r="54" spans="1:3" ht="15.75" thickBot="1">
      <c r="A54" s="3"/>
      <c r="B54" s="49" t="s">
        <v>32</v>
      </c>
      <c r="C54" s="48" t="s">
        <v>4</v>
      </c>
    </row>
    <row r="55" spans="1:3" ht="15">
      <c r="A55" s="50"/>
      <c r="B55" s="51" t="s">
        <v>33</v>
      </c>
      <c r="C55" s="52">
        <f>+SUM(C57:C59)</f>
        <v>21982019</v>
      </c>
    </row>
    <row r="56" spans="1:3" ht="15">
      <c r="A56" s="50"/>
      <c r="B56" s="53" t="s">
        <v>34</v>
      </c>
      <c r="C56" s="54"/>
    </row>
    <row r="57" spans="1:3" ht="15">
      <c r="A57" s="50"/>
      <c r="B57" s="55" t="s">
        <v>35</v>
      </c>
      <c r="C57" s="56">
        <v>12868142</v>
      </c>
    </row>
    <row r="58" spans="1:3" ht="15">
      <c r="A58" s="50"/>
      <c r="B58" s="55" t="s">
        <v>36</v>
      </c>
      <c r="C58" s="56">
        <v>8762877</v>
      </c>
    </row>
    <row r="59" spans="1:3" ht="15">
      <c r="A59" s="50"/>
      <c r="B59" s="55" t="s">
        <v>37</v>
      </c>
      <c r="C59" s="56">
        <v>351000</v>
      </c>
    </row>
    <row r="60" spans="1:3" ht="15">
      <c r="A60" s="50"/>
      <c r="B60" s="57"/>
      <c r="C60" s="54"/>
    </row>
    <row r="61" spans="1:3" ht="15">
      <c r="A61" s="50"/>
      <c r="B61" s="57" t="s">
        <v>38</v>
      </c>
      <c r="C61" s="58">
        <f>+SUM(C62:C71)</f>
        <v>0</v>
      </c>
    </row>
    <row r="62" spans="1:3" ht="15">
      <c r="A62" s="50"/>
      <c r="B62" s="53" t="s">
        <v>34</v>
      </c>
      <c r="C62" s="54"/>
    </row>
    <row r="63" spans="1:3" ht="15">
      <c r="A63" s="50"/>
      <c r="B63" s="59">
        <v>1</v>
      </c>
      <c r="C63" s="56"/>
    </row>
    <row r="64" spans="1:3" ht="15">
      <c r="A64" s="50"/>
      <c r="B64" s="59">
        <v>2</v>
      </c>
      <c r="C64" s="56"/>
    </row>
    <row r="65" spans="1:3" ht="15">
      <c r="A65" s="50"/>
      <c r="B65" s="59">
        <v>3</v>
      </c>
      <c r="C65" s="56"/>
    </row>
    <row r="66" spans="1:3" ht="15">
      <c r="A66" s="50"/>
      <c r="B66" s="59">
        <v>4</v>
      </c>
      <c r="C66" s="56"/>
    </row>
    <row r="67" spans="1:3" ht="15">
      <c r="A67" s="50"/>
      <c r="B67" s="59">
        <v>5</v>
      </c>
      <c r="C67" s="56"/>
    </row>
    <row r="68" spans="1:3" ht="15">
      <c r="A68" s="50"/>
      <c r="B68" s="59">
        <v>6</v>
      </c>
      <c r="C68" s="56"/>
    </row>
    <row r="69" spans="1:3" ht="15">
      <c r="A69" s="50"/>
      <c r="B69" s="59">
        <v>7</v>
      </c>
      <c r="C69" s="56"/>
    </row>
    <row r="70" spans="1:3" ht="15">
      <c r="A70" s="50"/>
      <c r="B70" s="59">
        <v>8</v>
      </c>
      <c r="C70" s="56"/>
    </row>
    <row r="71" spans="1:3" ht="15">
      <c r="A71" s="50"/>
      <c r="B71" s="60"/>
      <c r="C71" s="61"/>
    </row>
    <row r="72" spans="1:3" ht="15.75" thickBot="1">
      <c r="A72" s="50"/>
      <c r="B72" s="62" t="s">
        <v>42</v>
      </c>
      <c r="C72" s="63">
        <f>+C55+C61</f>
        <v>21982019</v>
      </c>
    </row>
    <row r="73" spans="1:3" ht="15.75" thickBot="1">
      <c r="A73" s="3"/>
      <c r="B73" s="3"/>
      <c r="C73" s="18"/>
    </row>
    <row r="74" spans="1:3" ht="29.25" thickBot="1">
      <c r="A74" s="3"/>
      <c r="B74" s="47" t="s">
        <v>44</v>
      </c>
      <c r="C74" s="48" t="s">
        <v>31</v>
      </c>
    </row>
    <row r="75" spans="1:3" ht="15.75" thickBot="1">
      <c r="A75" s="3"/>
      <c r="B75" s="49" t="s">
        <v>32</v>
      </c>
      <c r="C75" s="48" t="s">
        <v>4</v>
      </c>
    </row>
    <row r="76" spans="1:3" ht="15">
      <c r="A76" s="50"/>
      <c r="B76" s="51" t="s">
        <v>33</v>
      </c>
      <c r="C76" s="52">
        <f>+SUM(C78:C80)</f>
        <v>10327401</v>
      </c>
    </row>
    <row r="77" spans="1:3" ht="15">
      <c r="A77" s="50"/>
      <c r="B77" s="53" t="s">
        <v>34</v>
      </c>
      <c r="C77" s="54"/>
    </row>
    <row r="78" spans="1:3" ht="15">
      <c r="A78" s="50"/>
      <c r="B78" s="55" t="s">
        <v>35</v>
      </c>
      <c r="C78" s="56">
        <v>5706291</v>
      </c>
    </row>
    <row r="79" spans="1:3" ht="15">
      <c r="A79" s="50"/>
      <c r="B79" s="55" t="s">
        <v>36</v>
      </c>
      <c r="C79" s="56">
        <v>4621110</v>
      </c>
    </row>
    <row r="80" spans="1:3" ht="15">
      <c r="A80" s="50"/>
      <c r="B80" s="55" t="s">
        <v>37</v>
      </c>
      <c r="C80" s="56"/>
    </row>
    <row r="81" spans="1:3" ht="15">
      <c r="A81" s="50"/>
      <c r="B81" s="57"/>
      <c r="C81" s="54"/>
    </row>
    <row r="82" spans="1:3" ht="15">
      <c r="A82" s="50"/>
      <c r="B82" s="57" t="s">
        <v>38</v>
      </c>
      <c r="C82" s="58">
        <f>+SUM(C83:C92)</f>
        <v>200000</v>
      </c>
    </row>
    <row r="83" spans="1:3" ht="15">
      <c r="A83" s="50"/>
      <c r="B83" s="53" t="s">
        <v>34</v>
      </c>
      <c r="C83" s="54"/>
    </row>
    <row r="84" spans="1:3" ht="15">
      <c r="A84" s="50"/>
      <c r="B84" s="59" t="s">
        <v>45</v>
      </c>
      <c r="C84" s="56">
        <v>200000</v>
      </c>
    </row>
    <row r="85" spans="1:3" ht="15">
      <c r="A85" s="50"/>
      <c r="B85" s="59">
        <v>2</v>
      </c>
      <c r="C85" s="56"/>
    </row>
    <row r="86" spans="1:3" ht="15">
      <c r="A86" s="50"/>
      <c r="B86" s="59">
        <v>3</v>
      </c>
      <c r="C86" s="56"/>
    </row>
    <row r="87" spans="1:3" ht="15">
      <c r="A87" s="50"/>
      <c r="B87" s="59">
        <v>4</v>
      </c>
      <c r="C87" s="56"/>
    </row>
    <row r="88" spans="1:3" ht="15">
      <c r="A88" s="50"/>
      <c r="B88" s="59">
        <v>5</v>
      </c>
      <c r="C88" s="56"/>
    </row>
    <row r="89" spans="1:3" ht="15">
      <c r="A89" s="50"/>
      <c r="B89" s="59">
        <v>6</v>
      </c>
      <c r="C89" s="56"/>
    </row>
    <row r="90" spans="1:3" ht="15">
      <c r="A90" s="50"/>
      <c r="B90" s="59">
        <v>7</v>
      </c>
      <c r="C90" s="56"/>
    </row>
    <row r="91" spans="1:3" ht="15">
      <c r="A91" s="50"/>
      <c r="B91" s="59">
        <v>8</v>
      </c>
      <c r="C91" s="56"/>
    </row>
    <row r="92" spans="1:3" ht="15">
      <c r="A92" s="50"/>
      <c r="B92" s="60"/>
      <c r="C92" s="61"/>
    </row>
    <row r="93" spans="1:3" ht="15.75" thickBot="1">
      <c r="A93" s="50"/>
      <c r="B93" s="62" t="s">
        <v>42</v>
      </c>
      <c r="C93" s="63">
        <f>+C76+C82</f>
        <v>10527401</v>
      </c>
    </row>
    <row r="94" spans="1:3" ht="15.75" thickBot="1">
      <c r="A94" s="3"/>
      <c r="B94" s="3"/>
      <c r="C94" s="18"/>
    </row>
    <row r="95" spans="1:3" ht="29.25" thickBot="1">
      <c r="A95" s="3"/>
      <c r="B95" s="47" t="s">
        <v>46</v>
      </c>
      <c r="C95" s="48" t="s">
        <v>31</v>
      </c>
    </row>
    <row r="96" spans="1:3" ht="15.75" thickBot="1">
      <c r="A96" s="3"/>
      <c r="B96" s="49" t="s">
        <v>32</v>
      </c>
      <c r="C96" s="48" t="s">
        <v>4</v>
      </c>
    </row>
    <row r="97" spans="1:3" ht="15">
      <c r="A97" s="50"/>
      <c r="B97" s="51" t="s">
        <v>33</v>
      </c>
      <c r="C97" s="52">
        <f>+SUM(C99:C101)</f>
        <v>5986702</v>
      </c>
    </row>
    <row r="98" spans="1:3" ht="15">
      <c r="A98" s="50"/>
      <c r="B98" s="53" t="s">
        <v>34</v>
      </c>
      <c r="C98" s="54"/>
    </row>
    <row r="99" spans="1:3" ht="15">
      <c r="A99" s="50"/>
      <c r="B99" s="55" t="s">
        <v>35</v>
      </c>
      <c r="C99" s="56">
        <v>2028475</v>
      </c>
    </row>
    <row r="100" spans="1:3" ht="15">
      <c r="A100" s="50"/>
      <c r="B100" s="55" t="s">
        <v>36</v>
      </c>
      <c r="C100" s="56">
        <v>3958227</v>
      </c>
    </row>
    <row r="101" spans="1:3" ht="15">
      <c r="A101" s="50"/>
      <c r="B101" s="55" t="s">
        <v>37</v>
      </c>
      <c r="C101" s="56"/>
    </row>
    <row r="102" spans="1:3" ht="15">
      <c r="A102" s="50"/>
      <c r="B102" s="57"/>
      <c r="C102" s="54"/>
    </row>
    <row r="103" spans="1:3" ht="15">
      <c r="A103" s="50"/>
      <c r="B103" s="57" t="s">
        <v>38</v>
      </c>
      <c r="C103" s="58">
        <f>+SUM(C104:C113)</f>
        <v>500000</v>
      </c>
    </row>
    <row r="104" spans="1:3" ht="15">
      <c r="A104" s="50"/>
      <c r="B104" s="53" t="s">
        <v>34</v>
      </c>
      <c r="C104" s="54"/>
    </row>
    <row r="105" spans="1:3" ht="15">
      <c r="A105" s="50"/>
      <c r="B105" s="59" t="s">
        <v>47</v>
      </c>
      <c r="C105" s="56">
        <v>500000</v>
      </c>
    </row>
    <row r="106" spans="1:3" ht="15">
      <c r="A106" s="50"/>
      <c r="B106" s="59">
        <v>2</v>
      </c>
      <c r="C106" s="56"/>
    </row>
    <row r="107" spans="1:3" ht="15">
      <c r="A107" s="50"/>
      <c r="B107" s="59">
        <v>3</v>
      </c>
      <c r="C107" s="56"/>
    </row>
    <row r="108" spans="1:3" ht="15">
      <c r="A108" s="50"/>
      <c r="B108" s="59">
        <v>4</v>
      </c>
      <c r="C108" s="56"/>
    </row>
    <row r="109" spans="1:3" ht="15">
      <c r="A109" s="50"/>
      <c r="B109" s="59">
        <v>5</v>
      </c>
      <c r="C109" s="56"/>
    </row>
    <row r="110" spans="1:3" ht="15">
      <c r="A110" s="50"/>
      <c r="B110" s="59">
        <v>6</v>
      </c>
      <c r="C110" s="56"/>
    </row>
    <row r="111" spans="1:3" ht="15">
      <c r="A111" s="50"/>
      <c r="B111" s="59">
        <v>7</v>
      </c>
      <c r="C111" s="56"/>
    </row>
    <row r="112" spans="1:3" ht="15">
      <c r="A112" s="50"/>
      <c r="B112" s="59">
        <v>8</v>
      </c>
      <c r="C112" s="56"/>
    </row>
    <row r="113" spans="1:3" ht="15">
      <c r="A113" s="50"/>
      <c r="B113" s="60"/>
      <c r="C113" s="61"/>
    </row>
    <row r="114" spans="1:3" ht="15.75" thickBot="1">
      <c r="A114" s="50"/>
      <c r="B114" s="62" t="s">
        <v>42</v>
      </c>
      <c r="C114" s="63">
        <f>+C97+C103</f>
        <v>6486702</v>
      </c>
    </row>
    <row r="115" spans="1:3" ht="15.75" thickBot="1">
      <c r="A115" s="3"/>
      <c r="B115" s="3"/>
      <c r="C115" s="18"/>
    </row>
    <row r="116" spans="1:3" ht="15.75" customHeight="1" thickBot="1">
      <c r="A116" s="3"/>
      <c r="B116" s="47" t="s">
        <v>48</v>
      </c>
      <c r="C116" s="48" t="s">
        <v>31</v>
      </c>
    </row>
    <row r="117" spans="1:3" ht="15.75" thickBot="1">
      <c r="A117" s="3"/>
      <c r="B117" s="49" t="s">
        <v>32</v>
      </c>
      <c r="C117" s="48" t="s">
        <v>4</v>
      </c>
    </row>
    <row r="118" spans="1:3" ht="15">
      <c r="A118" s="50"/>
      <c r="B118" s="51" t="s">
        <v>33</v>
      </c>
      <c r="C118" s="52">
        <f>+SUM(C120:C122)</f>
        <v>14298723</v>
      </c>
    </row>
    <row r="119" spans="1:3" ht="15">
      <c r="A119" s="50"/>
      <c r="B119" s="53" t="s">
        <v>34</v>
      </c>
      <c r="C119" s="54"/>
    </row>
    <row r="120" spans="1:3" ht="15">
      <c r="A120" s="50"/>
      <c r="B120" s="55" t="s">
        <v>35</v>
      </c>
      <c r="C120" s="56">
        <v>8274990</v>
      </c>
    </row>
    <row r="121" spans="1:3" ht="15">
      <c r="A121" s="50"/>
      <c r="B121" s="55" t="s">
        <v>36</v>
      </c>
      <c r="C121" s="56">
        <v>5083733</v>
      </c>
    </row>
    <row r="122" spans="1:3" ht="15">
      <c r="A122" s="50"/>
      <c r="B122" s="55" t="s">
        <v>37</v>
      </c>
      <c r="C122" s="56">
        <v>940000</v>
      </c>
    </row>
    <row r="123" spans="1:3" ht="15">
      <c r="A123" s="50"/>
      <c r="B123" s="57"/>
      <c r="C123" s="54"/>
    </row>
    <row r="124" spans="1:3" ht="15">
      <c r="A124" s="50"/>
      <c r="B124" s="57" t="s">
        <v>38</v>
      </c>
      <c r="C124" s="58">
        <f>+SUM(C125:C134)</f>
        <v>0</v>
      </c>
    </row>
    <row r="125" spans="1:3" ht="15">
      <c r="A125" s="50"/>
      <c r="B125" s="53" t="s">
        <v>34</v>
      </c>
      <c r="C125" s="54"/>
    </row>
    <row r="126" spans="1:3" ht="15">
      <c r="A126" s="50"/>
      <c r="B126" s="59">
        <v>1</v>
      </c>
      <c r="C126" s="56"/>
    </row>
    <row r="127" spans="1:3" ht="15">
      <c r="A127" s="50"/>
      <c r="B127" s="59">
        <v>2</v>
      </c>
      <c r="C127" s="56"/>
    </row>
    <row r="128" spans="1:3" ht="15">
      <c r="A128" s="50"/>
      <c r="B128" s="59">
        <v>3</v>
      </c>
      <c r="C128" s="56"/>
    </row>
    <row r="129" spans="1:3" ht="15">
      <c r="A129" s="50"/>
      <c r="B129" s="59">
        <v>4</v>
      </c>
      <c r="C129" s="56"/>
    </row>
    <row r="130" spans="1:3" ht="15">
      <c r="A130" s="50"/>
      <c r="B130" s="59">
        <v>5</v>
      </c>
      <c r="C130" s="56"/>
    </row>
    <row r="131" spans="1:3" ht="15">
      <c r="A131" s="50"/>
      <c r="B131" s="59">
        <v>6</v>
      </c>
      <c r="C131" s="56"/>
    </row>
    <row r="132" spans="1:3" ht="15">
      <c r="A132" s="50"/>
      <c r="B132" s="59">
        <v>7</v>
      </c>
      <c r="C132" s="56"/>
    </row>
    <row r="133" spans="1:3" ht="15">
      <c r="A133" s="50"/>
      <c r="B133" s="59">
        <v>8</v>
      </c>
      <c r="C133" s="56"/>
    </row>
    <row r="134" spans="1:3" ht="15">
      <c r="A134" s="50"/>
      <c r="B134" s="60"/>
      <c r="C134" s="61"/>
    </row>
    <row r="135" spans="1:3" ht="15.75" thickBot="1">
      <c r="A135" s="50"/>
      <c r="B135" s="62" t="s">
        <v>42</v>
      </c>
      <c r="C135" s="63">
        <f>+C118+C124</f>
        <v>14298723</v>
      </c>
    </row>
    <row r="136" spans="1:3" ht="15.75" thickBot="1">
      <c r="A136" s="3"/>
      <c r="B136" s="3"/>
      <c r="C136" s="18"/>
    </row>
    <row r="137" spans="1:3" ht="15.75" thickBot="1">
      <c r="A137" s="3"/>
      <c r="B137" s="47" t="s">
        <v>49</v>
      </c>
      <c r="C137" s="48" t="s">
        <v>31</v>
      </c>
    </row>
    <row r="138" spans="1:3" ht="15.75" thickBot="1">
      <c r="A138" s="3"/>
      <c r="B138" s="49" t="s">
        <v>32</v>
      </c>
      <c r="C138" s="48" t="s">
        <v>4</v>
      </c>
    </row>
    <row r="139" spans="1:3" ht="15">
      <c r="A139" s="50"/>
      <c r="B139" s="51" t="s">
        <v>33</v>
      </c>
      <c r="C139" s="52">
        <f>+SUM(C141:C143)</f>
        <v>0</v>
      </c>
    </row>
    <row r="140" spans="1:3" ht="15">
      <c r="A140" s="50"/>
      <c r="B140" s="53" t="s">
        <v>34</v>
      </c>
      <c r="C140" s="54"/>
    </row>
    <row r="141" spans="1:3" ht="15">
      <c r="A141" s="50"/>
      <c r="B141" s="55" t="s">
        <v>35</v>
      </c>
      <c r="C141" s="56"/>
    </row>
    <row r="142" spans="1:3" ht="15">
      <c r="A142" s="50"/>
      <c r="B142" s="55" t="s">
        <v>36</v>
      </c>
      <c r="C142" s="56"/>
    </row>
    <row r="143" spans="1:3" ht="15">
      <c r="A143" s="50"/>
      <c r="B143" s="55" t="s">
        <v>37</v>
      </c>
      <c r="C143" s="56"/>
    </row>
    <row r="144" spans="1:3" ht="15">
      <c r="A144" s="50"/>
      <c r="B144" s="57"/>
      <c r="C144" s="54"/>
    </row>
    <row r="145" spans="1:3" ht="15">
      <c r="A145" s="50"/>
      <c r="B145" s="57" t="s">
        <v>38</v>
      </c>
      <c r="C145" s="58">
        <f>+SUM(C146:C155)</f>
        <v>0</v>
      </c>
    </row>
    <row r="146" spans="1:3" ht="15">
      <c r="A146" s="50"/>
      <c r="B146" s="53" t="s">
        <v>34</v>
      </c>
      <c r="C146" s="54"/>
    </row>
    <row r="147" spans="1:3" ht="15">
      <c r="A147" s="50"/>
      <c r="B147" s="59">
        <v>1</v>
      </c>
      <c r="C147" s="56"/>
    </row>
    <row r="148" spans="1:3" ht="15">
      <c r="A148" s="50"/>
      <c r="B148" s="59">
        <v>2</v>
      </c>
      <c r="C148" s="56"/>
    </row>
    <row r="149" spans="1:3" ht="15">
      <c r="A149" s="50"/>
      <c r="B149" s="59">
        <v>3</v>
      </c>
      <c r="C149" s="56"/>
    </row>
    <row r="150" spans="1:3" ht="15">
      <c r="A150" s="50"/>
      <c r="B150" s="59">
        <v>4</v>
      </c>
      <c r="C150" s="56"/>
    </row>
    <row r="151" spans="1:3" ht="15">
      <c r="A151" s="50"/>
      <c r="B151" s="59">
        <v>5</v>
      </c>
      <c r="C151" s="56"/>
    </row>
    <row r="152" spans="1:3" ht="15">
      <c r="A152" s="50"/>
      <c r="B152" s="59">
        <v>6</v>
      </c>
      <c r="C152" s="56"/>
    </row>
    <row r="153" spans="1:3" ht="15">
      <c r="A153" s="50"/>
      <c r="B153" s="59">
        <v>7</v>
      </c>
      <c r="C153" s="56"/>
    </row>
    <row r="154" spans="1:3" ht="15">
      <c r="A154" s="50"/>
      <c r="B154" s="59">
        <v>8</v>
      </c>
      <c r="C154" s="56"/>
    </row>
    <row r="155" spans="1:3" ht="15">
      <c r="A155" s="50"/>
      <c r="B155" s="60"/>
      <c r="C155" s="61"/>
    </row>
    <row r="156" spans="1:3" ht="15.75" thickBot="1">
      <c r="A156" s="50"/>
      <c r="B156" s="62" t="s">
        <v>42</v>
      </c>
      <c r="C156" s="63">
        <f>+C139+C145</f>
        <v>0</v>
      </c>
    </row>
    <row r="157" spans="1:3" ht="15">
      <c r="A157" s="3"/>
      <c r="B157" s="3"/>
      <c r="C157" s="18"/>
    </row>
    <row r="158" spans="1:3" ht="14.25">
      <c r="A158" s="66" t="s">
        <v>50</v>
      </c>
      <c r="B158" s="66"/>
      <c r="C158" s="66"/>
    </row>
    <row r="159" spans="1:3" ht="15.75" thickBot="1">
      <c r="A159" s="3"/>
      <c r="B159" s="3"/>
      <c r="C159" s="18"/>
    </row>
    <row r="160" spans="1:3" ht="29.25" thickBot="1">
      <c r="A160" s="3"/>
      <c r="B160" s="64" t="s">
        <v>51</v>
      </c>
      <c r="C160" s="48" t="s">
        <v>31</v>
      </c>
    </row>
    <row r="161" spans="1:3" ht="15.75" thickBot="1">
      <c r="A161" s="3"/>
      <c r="B161" s="49" t="s">
        <v>20</v>
      </c>
      <c r="C161" s="48" t="s">
        <v>4</v>
      </c>
    </row>
    <row r="162" spans="1:3" ht="15">
      <c r="A162" s="50"/>
      <c r="B162" s="51" t="s">
        <v>33</v>
      </c>
      <c r="C162" s="52">
        <f>+SUM(C164:C166)</f>
        <v>55976200</v>
      </c>
    </row>
    <row r="163" spans="1:3" ht="15">
      <c r="A163" s="50"/>
      <c r="B163" s="53" t="s">
        <v>34</v>
      </c>
      <c r="C163" s="54"/>
    </row>
    <row r="164" spans="1:3" ht="15">
      <c r="A164" s="50"/>
      <c r="B164" s="55" t="s">
        <v>35</v>
      </c>
      <c r="C164" s="54">
        <f>+C141+C120+C99+C78+C57+C36</f>
        <v>30369231</v>
      </c>
    </row>
    <row r="165" spans="1:3" ht="15">
      <c r="A165" s="50"/>
      <c r="B165" s="55" t="s">
        <v>36</v>
      </c>
      <c r="C165" s="54">
        <f>+C142+C121+C100+C79+C58+C37</f>
        <v>23905969</v>
      </c>
    </row>
    <row r="166" spans="1:3" ht="15">
      <c r="A166" s="50"/>
      <c r="B166" s="55" t="s">
        <v>37</v>
      </c>
      <c r="C166" s="54">
        <f>+C143+C122+C101+C80+C59+C38</f>
        <v>1701000</v>
      </c>
    </row>
    <row r="167" spans="1:3" ht="15">
      <c r="A167" s="50"/>
      <c r="B167" s="57"/>
      <c r="C167" s="54"/>
    </row>
    <row r="168" spans="1:3" ht="15">
      <c r="A168" s="50"/>
      <c r="B168" s="57" t="s">
        <v>38</v>
      </c>
      <c r="C168" s="58">
        <f>+SUM(C169:C178)</f>
        <v>5000000</v>
      </c>
    </row>
    <row r="169" spans="1:3" ht="15">
      <c r="A169" s="50"/>
      <c r="B169" s="53" t="s">
        <v>34</v>
      </c>
      <c r="C169" s="54"/>
    </row>
    <row r="170" spans="1:3" ht="15">
      <c r="A170" s="50"/>
      <c r="B170" s="59" t="s">
        <v>53</v>
      </c>
      <c r="C170" s="54">
        <f aca="true" t="shared" si="0" ref="C170:C177">+C147+C126+C105+C84+C63+C42</f>
        <v>5000000</v>
      </c>
    </row>
    <row r="171" spans="1:3" ht="15">
      <c r="A171" s="50"/>
      <c r="B171" s="59">
        <v>2</v>
      </c>
      <c r="C171" s="54">
        <f t="shared" si="0"/>
        <v>0</v>
      </c>
    </row>
    <row r="172" spans="1:3" ht="15">
      <c r="A172" s="50"/>
      <c r="B172" s="59">
        <v>3</v>
      </c>
      <c r="C172" s="54">
        <f t="shared" si="0"/>
        <v>0</v>
      </c>
    </row>
    <row r="173" spans="1:3" ht="15">
      <c r="A173" s="50"/>
      <c r="B173" s="59">
        <v>4</v>
      </c>
      <c r="C173" s="54">
        <f t="shared" si="0"/>
        <v>0</v>
      </c>
    </row>
    <row r="174" spans="1:3" ht="15">
      <c r="A174" s="50"/>
      <c r="B174" s="59">
        <v>5</v>
      </c>
      <c r="C174" s="54">
        <f t="shared" si="0"/>
        <v>0</v>
      </c>
    </row>
    <row r="175" spans="1:3" ht="15">
      <c r="A175" s="50"/>
      <c r="B175" s="59">
        <v>6</v>
      </c>
      <c r="C175" s="54">
        <f t="shared" si="0"/>
        <v>0</v>
      </c>
    </row>
    <row r="176" spans="1:3" ht="15">
      <c r="A176" s="50"/>
      <c r="B176" s="59">
        <v>7</v>
      </c>
      <c r="C176" s="54">
        <f t="shared" si="0"/>
        <v>0</v>
      </c>
    </row>
    <row r="177" spans="1:3" ht="15">
      <c r="A177" s="50"/>
      <c r="B177" s="59">
        <v>8</v>
      </c>
      <c r="C177" s="54">
        <f t="shared" si="0"/>
        <v>0</v>
      </c>
    </row>
    <row r="178" spans="1:3" ht="15">
      <c r="A178" s="50"/>
      <c r="B178" s="60"/>
      <c r="C178" s="54"/>
    </row>
    <row r="179" spans="1:3" ht="15.75" thickBot="1">
      <c r="A179" s="50"/>
      <c r="B179" s="62" t="s">
        <v>42</v>
      </c>
      <c r="C179" s="63">
        <f>+C162+C168</f>
        <v>60976200</v>
      </c>
    </row>
    <row r="180" ht="12.75">
      <c r="C180" s="65">
        <f>+C179-C28</f>
        <v>0</v>
      </c>
    </row>
  </sheetData>
  <sheetProtection password="8F4F" sheet="1" objects="1" scenarios="1"/>
  <mergeCells count="5">
    <mergeCell ref="A158:C158"/>
    <mergeCell ref="A1:C1"/>
    <mergeCell ref="A3:C3"/>
    <mergeCell ref="A16:C16"/>
    <mergeCell ref="A30:C30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4" r:id="rId1"/>
  <rowBreaks count="1" manualBreakCount="1">
    <brk id="157" max="255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180"/>
  <sheetViews>
    <sheetView tabSelected="1" zoomScale="85" zoomScaleNormal="85" workbookViewId="0" topLeftCell="A1">
      <selection activeCell="D19" sqref="D19:D28"/>
    </sheetView>
  </sheetViews>
  <sheetFormatPr defaultColWidth="9.140625" defaultRowHeight="12.75"/>
  <cols>
    <col min="1" max="1" width="18.57421875" style="0" customWidth="1"/>
    <col min="2" max="2" width="81.7109375" style="0" customWidth="1"/>
    <col min="3" max="3" width="16.57421875" style="46" customWidth="1"/>
    <col min="4" max="4" width="12.421875" style="0" bestFit="1" customWidth="1"/>
    <col min="5" max="6" width="3.28125" style="0" customWidth="1"/>
    <col min="7" max="7" width="57.00390625" style="0" customWidth="1"/>
  </cols>
  <sheetData>
    <row r="1" spans="1:3" ht="14.25">
      <c r="A1" s="67" t="s">
        <v>52</v>
      </c>
      <c r="B1" s="67"/>
      <c r="C1" s="67"/>
    </row>
    <row r="2" spans="1:3" ht="14.25">
      <c r="A2" s="1"/>
      <c r="B2" s="1"/>
      <c r="C2" s="2"/>
    </row>
    <row r="3" spans="1:3" ht="14.25">
      <c r="A3" s="68" t="s">
        <v>0</v>
      </c>
      <c r="B3" s="68"/>
      <c r="C3" s="68"/>
    </row>
    <row r="4" spans="1:3" ht="15.75" thickBot="1">
      <c r="A4" s="3"/>
      <c r="B4" s="3"/>
      <c r="C4" s="2" t="s">
        <v>1</v>
      </c>
    </row>
    <row r="5" spans="1:3" ht="15" thickBot="1">
      <c r="A5" s="4" t="s">
        <v>2</v>
      </c>
      <c r="B5" s="5" t="s">
        <v>3</v>
      </c>
      <c r="C5" s="6" t="s">
        <v>4</v>
      </c>
    </row>
    <row r="6" spans="1:3" ht="15">
      <c r="A6" s="7" t="s">
        <v>5</v>
      </c>
      <c r="B6" s="8" t="s">
        <v>6</v>
      </c>
      <c r="C6" s="9">
        <v>1100000</v>
      </c>
    </row>
    <row r="7" spans="1:3" ht="15">
      <c r="A7" s="7" t="s">
        <v>7</v>
      </c>
      <c r="B7" s="10" t="s">
        <v>8</v>
      </c>
      <c r="C7" s="9">
        <v>21100000</v>
      </c>
    </row>
    <row r="8" spans="1:3" ht="15">
      <c r="A8" s="7" t="s">
        <v>9</v>
      </c>
      <c r="B8" s="10" t="s">
        <v>10</v>
      </c>
      <c r="C8" s="9">
        <v>3800000</v>
      </c>
    </row>
    <row r="9" spans="1:3" ht="15">
      <c r="A9" s="7" t="s">
        <v>11</v>
      </c>
      <c r="B9" s="10" t="s">
        <v>12</v>
      </c>
      <c r="C9" s="9">
        <v>74000</v>
      </c>
    </row>
    <row r="10" spans="1:3" ht="15">
      <c r="A10" s="11">
        <v>5</v>
      </c>
      <c r="B10" s="12" t="s">
        <v>13</v>
      </c>
      <c r="C10" s="13"/>
    </row>
    <row r="11" spans="1:3" ht="15">
      <c r="A11" s="11">
        <v>6</v>
      </c>
      <c r="B11" s="14" t="s">
        <v>14</v>
      </c>
      <c r="C11" s="13"/>
    </row>
    <row r="12" spans="1:3" ht="15">
      <c r="A12" s="11">
        <v>7</v>
      </c>
      <c r="B12" s="14" t="s">
        <v>15</v>
      </c>
      <c r="C12" s="13"/>
    </row>
    <row r="13" spans="1:3" ht="15">
      <c r="A13" s="11"/>
      <c r="B13" s="14" t="s">
        <v>16</v>
      </c>
      <c r="C13" s="13">
        <v>16000000</v>
      </c>
    </row>
    <row r="14" spans="1:3" ht="15" thickBot="1">
      <c r="A14" s="15"/>
      <c r="B14" s="16" t="s">
        <v>17</v>
      </c>
      <c r="C14" s="17">
        <f>+SUM(C6:C13)</f>
        <v>42074000</v>
      </c>
    </row>
    <row r="15" spans="1:8" ht="26.25" thickBot="1">
      <c r="A15" s="3"/>
      <c r="B15" s="3"/>
      <c r="C15" s="18"/>
      <c r="F15" s="19" t="s">
        <v>2</v>
      </c>
      <c r="G15" s="20" t="s">
        <v>18</v>
      </c>
      <c r="H15" s="21" t="s">
        <v>19</v>
      </c>
    </row>
    <row r="16" spans="1:8" ht="14.25">
      <c r="A16" s="69" t="s">
        <v>20</v>
      </c>
      <c r="B16" s="69"/>
      <c r="C16" s="69"/>
      <c r="F16" s="22">
        <v>1</v>
      </c>
      <c r="G16" s="23" t="s">
        <v>21</v>
      </c>
      <c r="H16" s="24">
        <v>29663.4</v>
      </c>
    </row>
    <row r="17" spans="1:8" ht="26.25" thickBot="1">
      <c r="A17" s="3"/>
      <c r="B17" s="3"/>
      <c r="C17" s="2" t="s">
        <v>1</v>
      </c>
      <c r="F17" s="25">
        <v>2</v>
      </c>
      <c r="G17" s="26" t="s">
        <v>22</v>
      </c>
      <c r="H17" s="27">
        <v>17014.1</v>
      </c>
    </row>
    <row r="18" spans="1:8" ht="26.25" thickBot="1">
      <c r="A18" s="4" t="s">
        <v>23</v>
      </c>
      <c r="B18" s="28" t="s">
        <v>24</v>
      </c>
      <c r="C18" s="29" t="s">
        <v>25</v>
      </c>
      <c r="F18" s="30">
        <v>3</v>
      </c>
      <c r="G18" s="31" t="s">
        <v>26</v>
      </c>
      <c r="H18" s="32">
        <v>14298.7</v>
      </c>
    </row>
    <row r="19" spans="1:8" ht="15" thickBot="1">
      <c r="A19" s="33"/>
      <c r="B19" s="34" t="str">
        <f>+G16</f>
        <v>Политика в областта на транспорта</v>
      </c>
      <c r="C19" s="35">
        <f>+C20+C21</f>
        <v>29663374</v>
      </c>
      <c r="D19" s="46">
        <f>+C19-H16*1000</f>
        <v>-26</v>
      </c>
      <c r="F19" s="19"/>
      <c r="G19" s="36" t="s">
        <v>27</v>
      </c>
      <c r="H19" s="21">
        <v>60976.212</v>
      </c>
    </row>
    <row r="20" spans="1:3" ht="15">
      <c r="A20" s="37">
        <v>1</v>
      </c>
      <c r="B20" s="38" t="str">
        <f>+B32</f>
        <v>Програма Развитие и поддръжка на транспортната инфраструктура</v>
      </c>
      <c r="C20" s="39">
        <f>+C51</f>
        <v>7681355</v>
      </c>
    </row>
    <row r="21" spans="1:3" ht="30">
      <c r="A21" s="37">
        <v>2</v>
      </c>
      <c r="B21" s="38" t="str">
        <f>+B53</f>
        <v>Програма Организация, управление на транспорта, осигуряване на безопасност, сигурност и екологосъобразност</v>
      </c>
      <c r="C21" s="39">
        <f>+C72</f>
        <v>21982019</v>
      </c>
    </row>
    <row r="22" spans="1:4" ht="28.5">
      <c r="A22" s="37"/>
      <c r="B22" s="34" t="str">
        <f>+G17</f>
        <v>Политика в областта на съобщенията, електронното управление, информационното общество</v>
      </c>
      <c r="C22" s="35">
        <f>+C23+C24</f>
        <v>17014103</v>
      </c>
      <c r="D22">
        <f>+C22-H17*1000</f>
        <v>3</v>
      </c>
    </row>
    <row r="23" spans="1:3" ht="30">
      <c r="A23" s="37">
        <v>3</v>
      </c>
      <c r="B23" s="38" t="str">
        <f>+B74</f>
        <v>Програма Развитие и поддържане на електронна и съобщителна инфраструктура за държавното управление</v>
      </c>
      <c r="C23" s="39">
        <f>+C93</f>
        <v>10527401</v>
      </c>
    </row>
    <row r="24" spans="1:3" ht="30">
      <c r="A24" s="37">
        <v>4</v>
      </c>
      <c r="B24" s="38" t="str">
        <f>+B95</f>
        <v>Програма  Развитие на съобщенията, електронното управление и информационното общество</v>
      </c>
      <c r="C24" s="39">
        <f>+C114</f>
        <v>6486702</v>
      </c>
    </row>
    <row r="25" spans="1:4" ht="15">
      <c r="A25" s="37"/>
      <c r="B25" s="34" t="s">
        <v>28</v>
      </c>
      <c r="C25" s="35">
        <f>+C26</f>
        <v>14298723</v>
      </c>
      <c r="D25">
        <f>+C25-H18*1000</f>
        <v>23</v>
      </c>
    </row>
    <row r="26" spans="1:3" ht="15">
      <c r="A26" s="37">
        <v>5</v>
      </c>
      <c r="B26" s="38" t="str">
        <f>+B116</f>
        <v>Програма Административно обслужване, медицинска и психологическа експертиза</v>
      </c>
      <c r="C26" s="39">
        <f>+C135</f>
        <v>14298723</v>
      </c>
    </row>
    <row r="27" spans="1:3" ht="14.25">
      <c r="A27" s="40"/>
      <c r="B27" s="41" t="str">
        <f>+B137</f>
        <v>Програма "Администрация"</v>
      </c>
      <c r="C27" s="42">
        <f>+C156</f>
        <v>0</v>
      </c>
    </row>
    <row r="28" spans="1:4" ht="15.75" thickBot="1">
      <c r="A28" s="43"/>
      <c r="B28" s="44" t="s">
        <v>17</v>
      </c>
      <c r="C28" s="45">
        <f>+C25+C22+C19</f>
        <v>60976200</v>
      </c>
      <c r="D28" s="46">
        <f>+C28-H19*1000</f>
        <v>-12</v>
      </c>
    </row>
    <row r="29" spans="1:3" ht="15">
      <c r="A29" s="3"/>
      <c r="B29" s="3"/>
      <c r="C29" s="18">
        <f>+C28-C179</f>
        <v>0</v>
      </c>
    </row>
    <row r="30" spans="1:3" ht="14.25">
      <c r="A30" s="66" t="s">
        <v>29</v>
      </c>
      <c r="B30" s="66"/>
      <c r="C30" s="66"/>
    </row>
    <row r="31" spans="1:3" ht="15.75" thickBot="1">
      <c r="A31" s="3"/>
      <c r="B31" s="3"/>
      <c r="C31" s="18"/>
    </row>
    <row r="32" spans="1:3" ht="15.75" thickBot="1">
      <c r="A32" s="3"/>
      <c r="B32" s="47" t="s">
        <v>30</v>
      </c>
      <c r="C32" s="48" t="s">
        <v>31</v>
      </c>
    </row>
    <row r="33" spans="1:3" ht="15.75" thickBot="1">
      <c r="A33" s="3"/>
      <c r="B33" s="49" t="s">
        <v>32</v>
      </c>
      <c r="C33" s="48" t="s">
        <v>4</v>
      </c>
    </row>
    <row r="34" spans="1:3" ht="15">
      <c r="A34" s="50"/>
      <c r="B34" s="51" t="s">
        <v>33</v>
      </c>
      <c r="C34" s="52">
        <f>+SUM(C36:C38)</f>
        <v>3381355</v>
      </c>
    </row>
    <row r="35" spans="1:3" ht="15">
      <c r="A35" s="50"/>
      <c r="B35" s="53" t="s">
        <v>34</v>
      </c>
      <c r="C35" s="54"/>
    </row>
    <row r="36" spans="1:3" ht="15">
      <c r="A36" s="50"/>
      <c r="B36" s="55" t="s">
        <v>35</v>
      </c>
      <c r="C36" s="56">
        <v>1491333</v>
      </c>
    </row>
    <row r="37" spans="1:3" ht="15">
      <c r="A37" s="50"/>
      <c r="B37" s="55" t="s">
        <v>36</v>
      </c>
      <c r="C37" s="56">
        <v>1480022</v>
      </c>
    </row>
    <row r="38" spans="1:3" ht="15">
      <c r="A38" s="50"/>
      <c r="B38" s="55" t="s">
        <v>37</v>
      </c>
      <c r="C38" s="56">
        <v>410000</v>
      </c>
    </row>
    <row r="39" spans="1:3" ht="15">
      <c r="A39" s="50"/>
      <c r="B39" s="57"/>
      <c r="C39" s="54"/>
    </row>
    <row r="40" spans="1:3" ht="15">
      <c r="A40" s="50"/>
      <c r="B40" s="57" t="s">
        <v>38</v>
      </c>
      <c r="C40" s="58">
        <f>+SUM(C41:C50)</f>
        <v>4300000</v>
      </c>
    </row>
    <row r="41" spans="1:3" ht="15">
      <c r="A41" s="50"/>
      <c r="B41" s="53" t="s">
        <v>34</v>
      </c>
      <c r="C41" s="54"/>
    </row>
    <row r="42" spans="1:3" ht="15">
      <c r="A42" s="50"/>
      <c r="B42" s="59" t="s">
        <v>39</v>
      </c>
      <c r="C42" s="56">
        <v>4300000</v>
      </c>
    </row>
    <row r="43" spans="1:3" ht="15">
      <c r="A43" s="50"/>
      <c r="B43" s="59" t="s">
        <v>40</v>
      </c>
      <c r="C43" s="56"/>
    </row>
    <row r="44" spans="1:3" ht="15">
      <c r="A44" s="50"/>
      <c r="B44" s="59" t="s">
        <v>41</v>
      </c>
      <c r="C44" s="56"/>
    </row>
    <row r="45" spans="1:3" ht="15">
      <c r="A45" s="50"/>
      <c r="B45" s="59">
        <v>4</v>
      </c>
      <c r="C45" s="56"/>
    </row>
    <row r="46" spans="1:3" ht="15">
      <c r="A46" s="50"/>
      <c r="B46" s="59">
        <v>5</v>
      </c>
      <c r="C46" s="56"/>
    </row>
    <row r="47" spans="1:3" ht="15">
      <c r="A47" s="50"/>
      <c r="B47" s="59">
        <v>6</v>
      </c>
      <c r="C47" s="56"/>
    </row>
    <row r="48" spans="1:3" ht="15">
      <c r="A48" s="50"/>
      <c r="B48" s="59">
        <v>7</v>
      </c>
      <c r="C48" s="56"/>
    </row>
    <row r="49" spans="1:3" ht="15">
      <c r="A49" s="50"/>
      <c r="B49" s="59">
        <v>8</v>
      </c>
      <c r="C49" s="56"/>
    </row>
    <row r="50" spans="1:3" ht="15">
      <c r="A50" s="50"/>
      <c r="B50" s="60"/>
      <c r="C50" s="61"/>
    </row>
    <row r="51" spans="1:3" ht="15.75" thickBot="1">
      <c r="A51" s="50"/>
      <c r="B51" s="62" t="s">
        <v>42</v>
      </c>
      <c r="C51" s="63">
        <f>+C34+C40</f>
        <v>7681355</v>
      </c>
    </row>
    <row r="52" spans="1:3" ht="15.75" thickBot="1">
      <c r="A52" s="3"/>
      <c r="B52" s="3"/>
      <c r="C52" s="18"/>
    </row>
    <row r="53" spans="1:3" ht="29.25" thickBot="1">
      <c r="A53" s="3"/>
      <c r="B53" s="47" t="s">
        <v>43</v>
      </c>
      <c r="C53" s="48" t="s">
        <v>31</v>
      </c>
    </row>
    <row r="54" spans="1:3" ht="15.75" thickBot="1">
      <c r="A54" s="3"/>
      <c r="B54" s="49" t="s">
        <v>32</v>
      </c>
      <c r="C54" s="48" t="s">
        <v>4</v>
      </c>
    </row>
    <row r="55" spans="1:3" ht="15">
      <c r="A55" s="50"/>
      <c r="B55" s="51" t="s">
        <v>33</v>
      </c>
      <c r="C55" s="52">
        <f>+SUM(C57:C59)</f>
        <v>21982019</v>
      </c>
    </row>
    <row r="56" spans="1:3" ht="15">
      <c r="A56" s="50"/>
      <c r="B56" s="53" t="s">
        <v>34</v>
      </c>
      <c r="C56" s="54"/>
    </row>
    <row r="57" spans="1:3" ht="15">
      <c r="A57" s="50"/>
      <c r="B57" s="55" t="s">
        <v>35</v>
      </c>
      <c r="C57" s="56">
        <v>12868142</v>
      </c>
    </row>
    <row r="58" spans="1:3" ht="15">
      <c r="A58" s="50"/>
      <c r="B58" s="55" t="s">
        <v>36</v>
      </c>
      <c r="C58" s="56">
        <v>8762877</v>
      </c>
    </row>
    <row r="59" spans="1:3" ht="15">
      <c r="A59" s="50"/>
      <c r="B59" s="55" t="s">
        <v>37</v>
      </c>
      <c r="C59" s="56">
        <v>351000</v>
      </c>
    </row>
    <row r="60" spans="1:3" ht="15">
      <c r="A60" s="50"/>
      <c r="B60" s="57"/>
      <c r="C60" s="54"/>
    </row>
    <row r="61" spans="1:3" ht="15">
      <c r="A61" s="50"/>
      <c r="B61" s="57" t="s">
        <v>38</v>
      </c>
      <c r="C61" s="58">
        <f>+SUM(C62:C71)</f>
        <v>0</v>
      </c>
    </row>
    <row r="62" spans="1:3" ht="15">
      <c r="A62" s="50"/>
      <c r="B62" s="53" t="s">
        <v>34</v>
      </c>
      <c r="C62" s="54"/>
    </row>
    <row r="63" spans="1:3" ht="15">
      <c r="A63" s="50"/>
      <c r="B63" s="59">
        <v>1</v>
      </c>
      <c r="C63" s="56"/>
    </row>
    <row r="64" spans="1:3" ht="15">
      <c r="A64" s="50"/>
      <c r="B64" s="59">
        <v>2</v>
      </c>
      <c r="C64" s="56"/>
    </row>
    <row r="65" spans="1:3" ht="15">
      <c r="A65" s="50"/>
      <c r="B65" s="59">
        <v>3</v>
      </c>
      <c r="C65" s="56"/>
    </row>
    <row r="66" spans="1:3" ht="15">
      <c r="A66" s="50"/>
      <c r="B66" s="59">
        <v>4</v>
      </c>
      <c r="C66" s="56"/>
    </row>
    <row r="67" spans="1:3" ht="15">
      <c r="A67" s="50"/>
      <c r="B67" s="59">
        <v>5</v>
      </c>
      <c r="C67" s="56"/>
    </row>
    <row r="68" spans="1:3" ht="15">
      <c r="A68" s="50"/>
      <c r="B68" s="59">
        <v>6</v>
      </c>
      <c r="C68" s="56"/>
    </row>
    <row r="69" spans="1:3" ht="15">
      <c r="A69" s="50"/>
      <c r="B69" s="59">
        <v>7</v>
      </c>
      <c r="C69" s="56"/>
    </row>
    <row r="70" spans="1:3" ht="15">
      <c r="A70" s="50"/>
      <c r="B70" s="59">
        <v>8</v>
      </c>
      <c r="C70" s="56"/>
    </row>
    <row r="71" spans="1:3" ht="15">
      <c r="A71" s="50"/>
      <c r="B71" s="60"/>
      <c r="C71" s="61"/>
    </row>
    <row r="72" spans="1:3" ht="15.75" thickBot="1">
      <c r="A72" s="50"/>
      <c r="B72" s="62" t="s">
        <v>42</v>
      </c>
      <c r="C72" s="63">
        <f>+C55+C61</f>
        <v>21982019</v>
      </c>
    </row>
    <row r="73" spans="1:3" ht="15.75" thickBot="1">
      <c r="A73" s="3"/>
      <c r="B73" s="3"/>
      <c r="C73" s="18"/>
    </row>
    <row r="74" spans="1:3" ht="29.25" thickBot="1">
      <c r="A74" s="3"/>
      <c r="B74" s="47" t="s">
        <v>44</v>
      </c>
      <c r="C74" s="48" t="s">
        <v>31</v>
      </c>
    </row>
    <row r="75" spans="1:3" ht="15.75" thickBot="1">
      <c r="A75" s="3"/>
      <c r="B75" s="49" t="s">
        <v>32</v>
      </c>
      <c r="C75" s="48" t="s">
        <v>4</v>
      </c>
    </row>
    <row r="76" spans="1:3" ht="15">
      <c r="A76" s="50"/>
      <c r="B76" s="51" t="s">
        <v>33</v>
      </c>
      <c r="C76" s="52">
        <f>+SUM(C78:C80)</f>
        <v>10327401</v>
      </c>
    </row>
    <row r="77" spans="1:3" ht="15">
      <c r="A77" s="50"/>
      <c r="B77" s="53" t="s">
        <v>34</v>
      </c>
      <c r="C77" s="54"/>
    </row>
    <row r="78" spans="1:3" ht="15">
      <c r="A78" s="50"/>
      <c r="B78" s="55" t="s">
        <v>35</v>
      </c>
      <c r="C78" s="56">
        <v>5706291</v>
      </c>
    </row>
    <row r="79" spans="1:3" ht="15">
      <c r="A79" s="50"/>
      <c r="B79" s="55" t="s">
        <v>36</v>
      </c>
      <c r="C79" s="56">
        <v>4621110</v>
      </c>
    </row>
    <row r="80" spans="1:3" ht="15">
      <c r="A80" s="50"/>
      <c r="B80" s="55" t="s">
        <v>37</v>
      </c>
      <c r="C80" s="56"/>
    </row>
    <row r="81" spans="1:3" ht="15">
      <c r="A81" s="50"/>
      <c r="B81" s="57"/>
      <c r="C81" s="54"/>
    </row>
    <row r="82" spans="1:3" ht="15">
      <c r="A82" s="50"/>
      <c r="B82" s="57" t="s">
        <v>38</v>
      </c>
      <c r="C82" s="58">
        <f>+SUM(C83:C92)</f>
        <v>200000</v>
      </c>
    </row>
    <row r="83" spans="1:3" ht="15">
      <c r="A83" s="50"/>
      <c r="B83" s="53" t="s">
        <v>34</v>
      </c>
      <c r="C83" s="54"/>
    </row>
    <row r="84" spans="1:3" ht="15">
      <c r="A84" s="50"/>
      <c r="B84" s="59" t="s">
        <v>45</v>
      </c>
      <c r="C84" s="56">
        <v>200000</v>
      </c>
    </row>
    <row r="85" spans="1:3" ht="15">
      <c r="A85" s="50"/>
      <c r="B85" s="59">
        <v>2</v>
      </c>
      <c r="C85" s="56"/>
    </row>
    <row r="86" spans="1:3" ht="15">
      <c r="A86" s="50"/>
      <c r="B86" s="59">
        <v>3</v>
      </c>
      <c r="C86" s="56"/>
    </row>
    <row r="87" spans="1:3" ht="15">
      <c r="A87" s="50"/>
      <c r="B87" s="59">
        <v>4</v>
      </c>
      <c r="C87" s="56"/>
    </row>
    <row r="88" spans="1:3" ht="15">
      <c r="A88" s="50"/>
      <c r="B88" s="59">
        <v>5</v>
      </c>
      <c r="C88" s="56"/>
    </row>
    <row r="89" spans="1:3" ht="15">
      <c r="A89" s="50"/>
      <c r="B89" s="59">
        <v>6</v>
      </c>
      <c r="C89" s="56"/>
    </row>
    <row r="90" spans="1:3" ht="15">
      <c r="A90" s="50"/>
      <c r="B90" s="59">
        <v>7</v>
      </c>
      <c r="C90" s="56"/>
    </row>
    <row r="91" spans="1:3" ht="15">
      <c r="A91" s="50"/>
      <c r="B91" s="59">
        <v>8</v>
      </c>
      <c r="C91" s="56"/>
    </row>
    <row r="92" spans="1:3" ht="15">
      <c r="A92" s="50"/>
      <c r="B92" s="60"/>
      <c r="C92" s="61"/>
    </row>
    <row r="93" spans="1:3" ht="15.75" thickBot="1">
      <c r="A93" s="50"/>
      <c r="B93" s="62" t="s">
        <v>42</v>
      </c>
      <c r="C93" s="63">
        <f>+C76+C82</f>
        <v>10527401</v>
      </c>
    </row>
    <row r="94" spans="1:3" ht="15.75" thickBot="1">
      <c r="A94" s="3"/>
      <c r="B94" s="3"/>
      <c r="C94" s="18"/>
    </row>
    <row r="95" spans="1:3" ht="29.25" thickBot="1">
      <c r="A95" s="3"/>
      <c r="B95" s="47" t="s">
        <v>46</v>
      </c>
      <c r="C95" s="48" t="s">
        <v>31</v>
      </c>
    </row>
    <row r="96" spans="1:3" ht="15.75" thickBot="1">
      <c r="A96" s="3"/>
      <c r="B96" s="49" t="s">
        <v>32</v>
      </c>
      <c r="C96" s="48" t="s">
        <v>4</v>
      </c>
    </row>
    <row r="97" spans="1:3" ht="15">
      <c r="A97" s="50"/>
      <c r="B97" s="51" t="s">
        <v>33</v>
      </c>
      <c r="C97" s="52">
        <f>+SUM(C99:C101)</f>
        <v>5986702</v>
      </c>
    </row>
    <row r="98" spans="1:3" ht="15">
      <c r="A98" s="50"/>
      <c r="B98" s="53" t="s">
        <v>34</v>
      </c>
      <c r="C98" s="54"/>
    </row>
    <row r="99" spans="1:3" ht="15">
      <c r="A99" s="50"/>
      <c r="B99" s="55" t="s">
        <v>35</v>
      </c>
      <c r="C99" s="56">
        <v>2028475</v>
      </c>
    </row>
    <row r="100" spans="1:3" ht="15">
      <c r="A100" s="50"/>
      <c r="B100" s="55" t="s">
        <v>36</v>
      </c>
      <c r="C100" s="56">
        <v>3958227</v>
      </c>
    </row>
    <row r="101" spans="1:3" ht="15">
      <c r="A101" s="50"/>
      <c r="B101" s="55" t="s">
        <v>37</v>
      </c>
      <c r="C101" s="56"/>
    </row>
    <row r="102" spans="1:3" ht="15">
      <c r="A102" s="50"/>
      <c r="B102" s="57"/>
      <c r="C102" s="54"/>
    </row>
    <row r="103" spans="1:3" ht="15">
      <c r="A103" s="50"/>
      <c r="B103" s="57" t="s">
        <v>38</v>
      </c>
      <c r="C103" s="58">
        <f>+SUM(C104:C113)</f>
        <v>500000</v>
      </c>
    </row>
    <row r="104" spans="1:3" ht="15">
      <c r="A104" s="50"/>
      <c r="B104" s="53" t="s">
        <v>34</v>
      </c>
      <c r="C104" s="54"/>
    </row>
    <row r="105" spans="1:3" ht="15">
      <c r="A105" s="50"/>
      <c r="B105" s="59" t="s">
        <v>47</v>
      </c>
      <c r="C105" s="56">
        <v>500000</v>
      </c>
    </row>
    <row r="106" spans="1:3" ht="15">
      <c r="A106" s="50"/>
      <c r="B106" s="59">
        <v>2</v>
      </c>
      <c r="C106" s="56"/>
    </row>
    <row r="107" spans="1:3" ht="15">
      <c r="A107" s="50"/>
      <c r="B107" s="59">
        <v>3</v>
      </c>
      <c r="C107" s="56"/>
    </row>
    <row r="108" spans="1:3" ht="15">
      <c r="A108" s="50"/>
      <c r="B108" s="59">
        <v>4</v>
      </c>
      <c r="C108" s="56"/>
    </row>
    <row r="109" spans="1:3" ht="15">
      <c r="A109" s="50"/>
      <c r="B109" s="59">
        <v>5</v>
      </c>
      <c r="C109" s="56"/>
    </row>
    <row r="110" spans="1:3" ht="15">
      <c r="A110" s="50"/>
      <c r="B110" s="59">
        <v>6</v>
      </c>
      <c r="C110" s="56"/>
    </row>
    <row r="111" spans="1:3" ht="15">
      <c r="A111" s="50"/>
      <c r="B111" s="59">
        <v>7</v>
      </c>
      <c r="C111" s="56"/>
    </row>
    <row r="112" spans="1:3" ht="15">
      <c r="A112" s="50"/>
      <c r="B112" s="59">
        <v>8</v>
      </c>
      <c r="C112" s="56"/>
    </row>
    <row r="113" spans="1:3" ht="15">
      <c r="A113" s="50"/>
      <c r="B113" s="60"/>
      <c r="C113" s="61"/>
    </row>
    <row r="114" spans="1:3" ht="15.75" thickBot="1">
      <c r="A114" s="50"/>
      <c r="B114" s="62" t="s">
        <v>42</v>
      </c>
      <c r="C114" s="63">
        <f>+C97+C103</f>
        <v>6486702</v>
      </c>
    </row>
    <row r="115" spans="1:3" ht="15.75" thickBot="1">
      <c r="A115" s="3"/>
      <c r="B115" s="3"/>
      <c r="C115" s="18"/>
    </row>
    <row r="116" spans="1:3" ht="15.75" customHeight="1" thickBot="1">
      <c r="A116" s="3"/>
      <c r="B116" s="47" t="s">
        <v>48</v>
      </c>
      <c r="C116" s="48" t="s">
        <v>31</v>
      </c>
    </row>
    <row r="117" spans="1:3" ht="15.75" thickBot="1">
      <c r="A117" s="3"/>
      <c r="B117" s="49" t="s">
        <v>32</v>
      </c>
      <c r="C117" s="48" t="s">
        <v>4</v>
      </c>
    </row>
    <row r="118" spans="1:3" ht="15">
      <c r="A118" s="50"/>
      <c r="B118" s="51" t="s">
        <v>33</v>
      </c>
      <c r="C118" s="52">
        <f>+SUM(C120:C122)</f>
        <v>14298723</v>
      </c>
    </row>
    <row r="119" spans="1:3" ht="15">
      <c r="A119" s="50"/>
      <c r="B119" s="53" t="s">
        <v>34</v>
      </c>
      <c r="C119" s="54"/>
    </row>
    <row r="120" spans="1:3" ht="15">
      <c r="A120" s="50"/>
      <c r="B120" s="55" t="s">
        <v>35</v>
      </c>
      <c r="C120" s="56">
        <v>8274990</v>
      </c>
    </row>
    <row r="121" spans="1:3" ht="15">
      <c r="A121" s="50"/>
      <c r="B121" s="55" t="s">
        <v>36</v>
      </c>
      <c r="C121" s="56">
        <v>5083733</v>
      </c>
    </row>
    <row r="122" spans="1:3" ht="15">
      <c r="A122" s="50"/>
      <c r="B122" s="55" t="s">
        <v>37</v>
      </c>
      <c r="C122" s="56">
        <v>940000</v>
      </c>
    </row>
    <row r="123" spans="1:3" ht="15">
      <c r="A123" s="50"/>
      <c r="B123" s="57"/>
      <c r="C123" s="54"/>
    </row>
    <row r="124" spans="1:3" ht="15">
      <c r="A124" s="50"/>
      <c r="B124" s="57" t="s">
        <v>38</v>
      </c>
      <c r="C124" s="58">
        <f>+SUM(C125:C134)</f>
        <v>0</v>
      </c>
    </row>
    <row r="125" spans="1:3" ht="15">
      <c r="A125" s="50"/>
      <c r="B125" s="53" t="s">
        <v>34</v>
      </c>
      <c r="C125" s="54"/>
    </row>
    <row r="126" spans="1:3" ht="15">
      <c r="A126" s="50"/>
      <c r="B126" s="59">
        <v>1</v>
      </c>
      <c r="C126" s="56"/>
    </row>
    <row r="127" spans="1:3" ht="15">
      <c r="A127" s="50"/>
      <c r="B127" s="59">
        <v>2</v>
      </c>
      <c r="C127" s="56"/>
    </row>
    <row r="128" spans="1:3" ht="15">
      <c r="A128" s="50"/>
      <c r="B128" s="59">
        <v>3</v>
      </c>
      <c r="C128" s="56"/>
    </row>
    <row r="129" spans="1:3" ht="15">
      <c r="A129" s="50"/>
      <c r="B129" s="59">
        <v>4</v>
      </c>
      <c r="C129" s="56"/>
    </row>
    <row r="130" spans="1:3" ht="15">
      <c r="A130" s="50"/>
      <c r="B130" s="59">
        <v>5</v>
      </c>
      <c r="C130" s="56"/>
    </row>
    <row r="131" spans="1:3" ht="15">
      <c r="A131" s="50"/>
      <c r="B131" s="59">
        <v>6</v>
      </c>
      <c r="C131" s="56"/>
    </row>
    <row r="132" spans="1:3" ht="15">
      <c r="A132" s="50"/>
      <c r="B132" s="59">
        <v>7</v>
      </c>
      <c r="C132" s="56"/>
    </row>
    <row r="133" spans="1:3" ht="15">
      <c r="A133" s="50"/>
      <c r="B133" s="59">
        <v>8</v>
      </c>
      <c r="C133" s="56"/>
    </row>
    <row r="134" spans="1:3" ht="15">
      <c r="A134" s="50"/>
      <c r="B134" s="60"/>
      <c r="C134" s="61"/>
    </row>
    <row r="135" spans="1:3" ht="15.75" thickBot="1">
      <c r="A135" s="50"/>
      <c r="B135" s="62" t="s">
        <v>42</v>
      </c>
      <c r="C135" s="63">
        <f>+C118+C124</f>
        <v>14298723</v>
      </c>
    </row>
    <row r="136" spans="1:3" ht="15.75" thickBot="1">
      <c r="A136" s="3"/>
      <c r="B136" s="3"/>
      <c r="C136" s="18"/>
    </row>
    <row r="137" spans="1:3" ht="15.75" thickBot="1">
      <c r="A137" s="3"/>
      <c r="B137" s="47" t="s">
        <v>49</v>
      </c>
      <c r="C137" s="48" t="s">
        <v>31</v>
      </c>
    </row>
    <row r="138" spans="1:3" ht="15.75" thickBot="1">
      <c r="A138" s="3"/>
      <c r="B138" s="49" t="s">
        <v>32</v>
      </c>
      <c r="C138" s="48" t="s">
        <v>4</v>
      </c>
    </row>
    <row r="139" spans="1:3" ht="15">
      <c r="A139" s="50"/>
      <c r="B139" s="51" t="s">
        <v>33</v>
      </c>
      <c r="C139" s="52">
        <f>+SUM(C141:C143)</f>
        <v>0</v>
      </c>
    </row>
    <row r="140" spans="1:3" ht="15">
      <c r="A140" s="50"/>
      <c r="B140" s="53" t="s">
        <v>34</v>
      </c>
      <c r="C140" s="54"/>
    </row>
    <row r="141" spans="1:3" ht="15">
      <c r="A141" s="50"/>
      <c r="B141" s="55" t="s">
        <v>35</v>
      </c>
      <c r="C141" s="56"/>
    </row>
    <row r="142" spans="1:3" ht="15">
      <c r="A142" s="50"/>
      <c r="B142" s="55" t="s">
        <v>36</v>
      </c>
      <c r="C142" s="56"/>
    </row>
    <row r="143" spans="1:3" ht="15">
      <c r="A143" s="50"/>
      <c r="B143" s="55" t="s">
        <v>37</v>
      </c>
      <c r="C143" s="56"/>
    </row>
    <row r="144" spans="1:3" ht="15">
      <c r="A144" s="50"/>
      <c r="B144" s="57"/>
      <c r="C144" s="54"/>
    </row>
    <row r="145" spans="1:3" ht="15">
      <c r="A145" s="50"/>
      <c r="B145" s="57" t="s">
        <v>38</v>
      </c>
      <c r="C145" s="58">
        <f>+SUM(C146:C155)</f>
        <v>0</v>
      </c>
    </row>
    <row r="146" spans="1:3" ht="15">
      <c r="A146" s="50"/>
      <c r="B146" s="53" t="s">
        <v>34</v>
      </c>
      <c r="C146" s="54"/>
    </row>
    <row r="147" spans="1:3" ht="15">
      <c r="A147" s="50"/>
      <c r="B147" s="59">
        <v>1</v>
      </c>
      <c r="C147" s="56"/>
    </row>
    <row r="148" spans="1:3" ht="15">
      <c r="A148" s="50"/>
      <c r="B148" s="59">
        <v>2</v>
      </c>
      <c r="C148" s="56"/>
    </row>
    <row r="149" spans="1:3" ht="15">
      <c r="A149" s="50"/>
      <c r="B149" s="59">
        <v>3</v>
      </c>
      <c r="C149" s="56"/>
    </row>
    <row r="150" spans="1:3" ht="15">
      <c r="A150" s="50"/>
      <c r="B150" s="59">
        <v>4</v>
      </c>
      <c r="C150" s="56"/>
    </row>
    <row r="151" spans="1:3" ht="15">
      <c r="A151" s="50"/>
      <c r="B151" s="59">
        <v>5</v>
      </c>
      <c r="C151" s="56"/>
    </row>
    <row r="152" spans="1:3" ht="15">
      <c r="A152" s="50"/>
      <c r="B152" s="59">
        <v>6</v>
      </c>
      <c r="C152" s="56"/>
    </row>
    <row r="153" spans="1:3" ht="15">
      <c r="A153" s="50"/>
      <c r="B153" s="59">
        <v>7</v>
      </c>
      <c r="C153" s="56"/>
    </row>
    <row r="154" spans="1:3" ht="15">
      <c r="A154" s="50"/>
      <c r="B154" s="59">
        <v>8</v>
      </c>
      <c r="C154" s="56"/>
    </row>
    <row r="155" spans="1:3" ht="15">
      <c r="A155" s="50"/>
      <c r="B155" s="60"/>
      <c r="C155" s="61"/>
    </row>
    <row r="156" spans="1:3" ht="15.75" thickBot="1">
      <c r="A156" s="50"/>
      <c r="B156" s="62" t="s">
        <v>42</v>
      </c>
      <c r="C156" s="63">
        <f>+C139+C145</f>
        <v>0</v>
      </c>
    </row>
    <row r="157" spans="1:3" ht="15">
      <c r="A157" s="3"/>
      <c r="B157" s="3"/>
      <c r="C157" s="18"/>
    </row>
    <row r="158" spans="1:3" ht="14.25">
      <c r="A158" s="66" t="s">
        <v>50</v>
      </c>
      <c r="B158" s="66"/>
      <c r="C158" s="66"/>
    </row>
    <row r="159" spans="1:3" ht="15.75" thickBot="1">
      <c r="A159" s="3"/>
      <c r="B159" s="3"/>
      <c r="C159" s="18"/>
    </row>
    <row r="160" spans="1:3" ht="29.25" thickBot="1">
      <c r="A160" s="3"/>
      <c r="B160" s="64" t="s">
        <v>51</v>
      </c>
      <c r="C160" s="48" t="s">
        <v>31</v>
      </c>
    </row>
    <row r="161" spans="1:3" ht="15.75" thickBot="1">
      <c r="A161" s="3"/>
      <c r="B161" s="49" t="s">
        <v>20</v>
      </c>
      <c r="C161" s="48" t="s">
        <v>4</v>
      </c>
    </row>
    <row r="162" spans="1:3" ht="15">
      <c r="A162" s="50"/>
      <c r="B162" s="51" t="s">
        <v>33</v>
      </c>
      <c r="C162" s="52">
        <f>+SUM(C164:C166)</f>
        <v>55976200</v>
      </c>
    </row>
    <row r="163" spans="1:3" ht="15">
      <c r="A163" s="50"/>
      <c r="B163" s="53" t="s">
        <v>34</v>
      </c>
      <c r="C163" s="54"/>
    </row>
    <row r="164" spans="1:3" ht="15">
      <c r="A164" s="50"/>
      <c r="B164" s="55" t="s">
        <v>35</v>
      </c>
      <c r="C164" s="54">
        <f>+C141+C120+C99+C78+C57+C36</f>
        <v>30369231</v>
      </c>
    </row>
    <row r="165" spans="1:3" ht="15">
      <c r="A165" s="50"/>
      <c r="B165" s="55" t="s">
        <v>36</v>
      </c>
      <c r="C165" s="54">
        <f>+C142+C121+C100+C79+C58+C37</f>
        <v>23905969</v>
      </c>
    </row>
    <row r="166" spans="1:3" ht="15">
      <c r="A166" s="50"/>
      <c r="B166" s="55" t="s">
        <v>37</v>
      </c>
      <c r="C166" s="54">
        <f>+C143+C122+C101+C80+C59+C38</f>
        <v>1701000</v>
      </c>
    </row>
    <row r="167" spans="1:3" ht="15">
      <c r="A167" s="50"/>
      <c r="B167" s="57"/>
      <c r="C167" s="54"/>
    </row>
    <row r="168" spans="1:3" ht="15">
      <c r="A168" s="50"/>
      <c r="B168" s="57" t="s">
        <v>38</v>
      </c>
      <c r="C168" s="58">
        <f>+SUM(C169:C178)</f>
        <v>5000000</v>
      </c>
    </row>
    <row r="169" spans="1:3" ht="15">
      <c r="A169" s="50"/>
      <c r="B169" s="53" t="s">
        <v>34</v>
      </c>
      <c r="C169" s="54"/>
    </row>
    <row r="170" spans="1:3" ht="15">
      <c r="A170" s="50"/>
      <c r="B170" s="59" t="s">
        <v>53</v>
      </c>
      <c r="C170" s="54">
        <f aca="true" t="shared" si="0" ref="C170:C177">+C147+C126+C105+C84+C63+C42</f>
        <v>5000000</v>
      </c>
    </row>
    <row r="171" spans="1:3" ht="15">
      <c r="A171" s="50"/>
      <c r="B171" s="59">
        <v>2</v>
      </c>
      <c r="C171" s="54">
        <f t="shared" si="0"/>
        <v>0</v>
      </c>
    </row>
    <row r="172" spans="1:3" ht="15">
      <c r="A172" s="50"/>
      <c r="B172" s="59">
        <v>3</v>
      </c>
      <c r="C172" s="54">
        <f t="shared" si="0"/>
        <v>0</v>
      </c>
    </row>
    <row r="173" spans="1:3" ht="15">
      <c r="A173" s="50"/>
      <c r="B173" s="59">
        <v>4</v>
      </c>
      <c r="C173" s="54">
        <f t="shared" si="0"/>
        <v>0</v>
      </c>
    </row>
    <row r="174" spans="1:3" ht="15">
      <c r="A174" s="50"/>
      <c r="B174" s="59">
        <v>5</v>
      </c>
      <c r="C174" s="54">
        <f t="shared" si="0"/>
        <v>0</v>
      </c>
    </row>
    <row r="175" spans="1:3" ht="15">
      <c r="A175" s="50"/>
      <c r="B175" s="59">
        <v>6</v>
      </c>
      <c r="C175" s="54">
        <f t="shared" si="0"/>
        <v>0</v>
      </c>
    </row>
    <row r="176" spans="1:3" ht="15">
      <c r="A176" s="50"/>
      <c r="B176" s="59">
        <v>7</v>
      </c>
      <c r="C176" s="54">
        <f t="shared" si="0"/>
        <v>0</v>
      </c>
    </row>
    <row r="177" spans="1:3" ht="15">
      <c r="A177" s="50"/>
      <c r="B177" s="59">
        <v>8</v>
      </c>
      <c r="C177" s="54">
        <f t="shared" si="0"/>
        <v>0</v>
      </c>
    </row>
    <row r="178" spans="1:3" ht="15">
      <c r="A178" s="50"/>
      <c r="B178" s="60"/>
      <c r="C178" s="54"/>
    </row>
    <row r="179" spans="1:3" ht="15.75" thickBot="1">
      <c r="A179" s="50"/>
      <c r="B179" s="62" t="s">
        <v>42</v>
      </c>
      <c r="C179" s="63">
        <f>+C162+C168</f>
        <v>60976200</v>
      </c>
    </row>
    <row r="180" ht="12.75">
      <c r="C180" s="65">
        <f>+C179-C28</f>
        <v>0</v>
      </c>
    </row>
  </sheetData>
  <sheetProtection password="8F4F" sheet="1" objects="1" scenarios="1"/>
  <mergeCells count="5">
    <mergeCell ref="A158:C158"/>
    <mergeCell ref="A1:C1"/>
    <mergeCell ref="A3:C3"/>
    <mergeCell ref="A16:C16"/>
    <mergeCell ref="A30:C30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4" r:id="rId1"/>
  <rowBreaks count="1" manualBreakCount="1">
    <brk id="157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GKaraslavov</dc:creator>
  <cp:keywords/>
  <dc:description/>
  <cp:lastModifiedBy>MMarinova</cp:lastModifiedBy>
  <cp:lastPrinted>2012-01-05T12:51:50Z</cp:lastPrinted>
  <dcterms:created xsi:type="dcterms:W3CDTF">2011-12-09T15:10:54Z</dcterms:created>
  <dcterms:modified xsi:type="dcterms:W3CDTF">2012-01-05T12:52:15Z</dcterms:modified>
  <cp:category/>
  <cp:version/>
  <cp:contentType/>
  <cp:contentStatus/>
</cp:coreProperties>
</file>